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45" yWindow="120" windowWidth="9690" windowHeight="8145" activeTab="1"/>
  </bookViews>
  <sheets>
    <sheet name="абс" sheetId="1" r:id="rId1"/>
    <sheet name="на 100 тыс" sheetId="2" r:id="rId2"/>
    <sheet name="Лист1" sheetId="3" r:id="rId3"/>
  </sheets>
  <definedNames>
    <definedName name="_xlnm.Print_Area" localSheetId="0">'абс'!$A$1:$AN$41</definedName>
    <definedName name="_xlnm.Print_Area" localSheetId="1">'на 100 тыс'!$A$2:$AP$43</definedName>
  </definedNames>
  <calcPr fullCalcOnLoad="1"/>
</workbook>
</file>

<file path=xl/sharedStrings.xml><?xml version="1.0" encoding="utf-8"?>
<sst xmlns="http://schemas.openxmlformats.org/spreadsheetml/2006/main" count="292" uniqueCount="79">
  <si>
    <t>Территории</t>
  </si>
  <si>
    <t>Алнашский р-н</t>
  </si>
  <si>
    <t>Балезинский р-н</t>
  </si>
  <si>
    <t>Вавожский р-н</t>
  </si>
  <si>
    <t>Воткинский р-н</t>
  </si>
  <si>
    <t>Глазовский р-н</t>
  </si>
  <si>
    <t>Граховский р-н</t>
  </si>
  <si>
    <t>Дебесский р-н</t>
  </si>
  <si>
    <t>Завьяловский р-н</t>
  </si>
  <si>
    <t>Игринский р-н</t>
  </si>
  <si>
    <t>Камбарский р-н</t>
  </si>
  <si>
    <t>Каракулинский р-н</t>
  </si>
  <si>
    <t>Кезский р-н</t>
  </si>
  <si>
    <t>Кизнерский р-н</t>
  </si>
  <si>
    <t>Киясовский р-н</t>
  </si>
  <si>
    <t>Красногорский р-н</t>
  </si>
  <si>
    <t>М-Пургинский р-н</t>
  </si>
  <si>
    <t>Можгинский р-н</t>
  </si>
  <si>
    <t>Сарапульский р-н</t>
  </si>
  <si>
    <t>Селтинский р-н</t>
  </si>
  <si>
    <t>Сюмсинский р-н</t>
  </si>
  <si>
    <t>Увинский р-н</t>
  </si>
  <si>
    <t>Шарканский р-н</t>
  </si>
  <si>
    <t>Юкаменский р-н</t>
  </si>
  <si>
    <t>Як-Бодьинский р-н</t>
  </si>
  <si>
    <t>Ярский р-н</t>
  </si>
  <si>
    <t>Итого по районам</t>
  </si>
  <si>
    <t>г.Ижевск</t>
  </si>
  <si>
    <t>г.Воткинск</t>
  </si>
  <si>
    <t>г.Глазов</t>
  </si>
  <si>
    <t>г.Можга</t>
  </si>
  <si>
    <t>г.Сарапул</t>
  </si>
  <si>
    <t>Итого по городам</t>
  </si>
  <si>
    <t>г.Можга+Можгин.р-н</t>
  </si>
  <si>
    <t>Итого по УР</t>
  </si>
  <si>
    <t>Новообразования</t>
  </si>
  <si>
    <t>всего</t>
  </si>
  <si>
    <t xml:space="preserve">из них злокачественные </t>
  </si>
  <si>
    <t>Сердечно-сосудистые заболевания</t>
  </si>
  <si>
    <t>ИБС</t>
  </si>
  <si>
    <t>в т.ч.ОИМ</t>
  </si>
  <si>
    <t>ЦВБ</t>
  </si>
  <si>
    <t>в т.ч.ОНМК</t>
  </si>
  <si>
    <t>Несчастные случаи, травмы и отравления</t>
  </si>
  <si>
    <t>в т.ч. ДТП</t>
  </si>
  <si>
    <t>суициды</t>
  </si>
  <si>
    <t>Симптомы, признаки и др.отклонения от нормы</t>
  </si>
  <si>
    <t>Болезни органов пищеварения</t>
  </si>
  <si>
    <t>Болезни органов дыхания</t>
  </si>
  <si>
    <t>Туберкулез</t>
  </si>
  <si>
    <t>население</t>
  </si>
  <si>
    <t>ПФО</t>
  </si>
  <si>
    <t>РФ</t>
  </si>
  <si>
    <t>старость</t>
  </si>
  <si>
    <t>Сахарный диабет</t>
  </si>
  <si>
    <t>Пневмонии</t>
  </si>
  <si>
    <t>доля старости</t>
  </si>
  <si>
    <t>доля с/м</t>
  </si>
  <si>
    <t>всего умерло</t>
  </si>
  <si>
    <t>Болезни нервной системы</t>
  </si>
  <si>
    <t>Психические болезни</t>
  </si>
  <si>
    <t>глазов+район</t>
  </si>
  <si>
    <t>за март</t>
  </si>
  <si>
    <t>Число умерших от некоторых причин в разрезе территорий Удмуртской Республики за  март 2018- 2019гг.</t>
  </si>
  <si>
    <t>Число умерших от некоторых причин в разрезе территорий Удмуртской Республики за март 2018- 2019гг.</t>
  </si>
  <si>
    <t>2 мес 2019</t>
  </si>
  <si>
    <t>1 мес 2019</t>
  </si>
  <si>
    <t>3 мес 2019</t>
  </si>
  <si>
    <t>4 мес 2019</t>
  </si>
  <si>
    <t>5 мес 2019</t>
  </si>
  <si>
    <t>6 мес 2019</t>
  </si>
  <si>
    <t>7 мес 2019</t>
  </si>
  <si>
    <t>8 мес 2019</t>
  </si>
  <si>
    <t>9 мес 2019</t>
  </si>
  <si>
    <t>10 мес 2019</t>
  </si>
  <si>
    <t>11 мес 2019</t>
  </si>
  <si>
    <t>12 мес 2019</t>
  </si>
  <si>
    <t>Смертность населения за 2013, 2014, 2015,2017,2018, март 2019 года</t>
  </si>
  <si>
    <t>Число умерших от некоторых причин в разрезе территорий Удмуртской Республики за 2013, 2014, 2015 , 2017, 2018, март 2019 года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</si>
</sst>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0.0000000"/>
    <numFmt numFmtId="178" formatCode="0.00000000"/>
    <numFmt numFmtId="179" formatCode="0.000000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1">
    <font>
      <sz val="10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9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176" fontId="0" fillId="0" borderId="0" xfId="0" applyNumberFormat="1" applyAlignment="1">
      <alignment/>
    </xf>
    <xf numFmtId="0" fontId="1" fillId="0" borderId="0" xfId="0" applyFont="1" applyAlignment="1">
      <alignment/>
    </xf>
    <xf numFmtId="176" fontId="0" fillId="0" borderId="13" xfId="0" applyNumberFormat="1" applyBorder="1" applyAlignment="1">
      <alignment horizontal="center"/>
    </xf>
    <xf numFmtId="176" fontId="0" fillId="0" borderId="14" xfId="0" applyNumberFormat="1" applyBorder="1" applyAlignment="1">
      <alignment horizontal="center"/>
    </xf>
    <xf numFmtId="176" fontId="0" fillId="0" borderId="15" xfId="0" applyNumberFormat="1" applyBorder="1" applyAlignment="1">
      <alignment horizontal="center"/>
    </xf>
    <xf numFmtId="176" fontId="0" fillId="0" borderId="16" xfId="0" applyNumberFormat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76" fontId="0" fillId="0" borderId="19" xfId="0" applyNumberForma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1" fontId="1" fillId="0" borderId="20" xfId="0" applyNumberFormat="1" applyFont="1" applyBorder="1" applyAlignment="1">
      <alignment horizontal="center"/>
    </xf>
    <xf numFmtId="1" fontId="0" fillId="0" borderId="21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1" xfId="0" applyBorder="1" applyAlignment="1">
      <alignment horizontal="center"/>
    </xf>
    <xf numFmtId="176" fontId="0" fillId="0" borderId="23" xfId="0" applyNumberFormat="1" applyBorder="1" applyAlignment="1">
      <alignment horizontal="center"/>
    </xf>
    <xf numFmtId="0" fontId="1" fillId="0" borderId="0" xfId="0" applyFont="1" applyAlignment="1">
      <alignment/>
    </xf>
    <xf numFmtId="176" fontId="1" fillId="0" borderId="24" xfId="0" applyNumberFormat="1" applyFont="1" applyBorder="1" applyAlignment="1">
      <alignment horizontal="center"/>
    </xf>
    <xf numFmtId="176" fontId="1" fillId="0" borderId="25" xfId="0" applyNumberFormat="1" applyFont="1" applyBorder="1" applyAlignment="1">
      <alignment horizontal="center"/>
    </xf>
    <xf numFmtId="0" fontId="1" fillId="0" borderId="26" xfId="0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27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1" fontId="1" fillId="0" borderId="35" xfId="0" applyNumberFormat="1" applyFont="1" applyBorder="1" applyAlignment="1">
      <alignment horizontal="center"/>
    </xf>
    <xf numFmtId="176" fontId="0" fillId="0" borderId="36" xfId="0" applyNumberFormat="1" applyBorder="1" applyAlignment="1">
      <alignment horizontal="center"/>
    </xf>
    <xf numFmtId="176" fontId="0" fillId="0" borderId="22" xfId="0" applyNumberFormat="1" applyBorder="1" applyAlignment="1">
      <alignment horizontal="center"/>
    </xf>
    <xf numFmtId="176" fontId="0" fillId="0" borderId="28" xfId="0" applyNumberFormat="1" applyBorder="1" applyAlignment="1">
      <alignment horizontal="center"/>
    </xf>
    <xf numFmtId="176" fontId="0" fillId="0" borderId="21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15" xfId="0" applyBorder="1" applyAlignment="1">
      <alignment/>
    </xf>
    <xf numFmtId="1" fontId="1" fillId="0" borderId="37" xfId="0" applyNumberFormat="1" applyFont="1" applyBorder="1" applyAlignment="1">
      <alignment horizontal="center"/>
    </xf>
    <xf numFmtId="176" fontId="1" fillId="0" borderId="20" xfId="0" applyNumberFormat="1" applyFont="1" applyBorder="1" applyAlignment="1">
      <alignment horizontal="center"/>
    </xf>
    <xf numFmtId="176" fontId="1" fillId="0" borderId="37" xfId="0" applyNumberFormat="1" applyFont="1" applyBorder="1" applyAlignment="1">
      <alignment horizontal="center"/>
    </xf>
    <xf numFmtId="176" fontId="1" fillId="0" borderId="38" xfId="0" applyNumberFormat="1" applyFont="1" applyBorder="1" applyAlignment="1">
      <alignment horizontal="center"/>
    </xf>
    <xf numFmtId="176" fontId="0" fillId="0" borderId="29" xfId="0" applyNumberFormat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/>
    </xf>
    <xf numFmtId="0" fontId="0" fillId="0" borderId="41" xfId="0" applyBorder="1" applyAlignment="1">
      <alignment horizontal="center"/>
    </xf>
    <xf numFmtId="176" fontId="0" fillId="0" borderId="42" xfId="0" applyNumberFormat="1" applyBorder="1" applyAlignment="1">
      <alignment horizontal="center"/>
    </xf>
    <xf numFmtId="176" fontId="0" fillId="0" borderId="43" xfId="0" applyNumberFormat="1" applyBorder="1" applyAlignment="1">
      <alignment horizontal="center"/>
    </xf>
    <xf numFmtId="176" fontId="0" fillId="0" borderId="44" xfId="0" applyNumberFormat="1" applyBorder="1" applyAlignment="1">
      <alignment horizontal="center"/>
    </xf>
    <xf numFmtId="0" fontId="1" fillId="0" borderId="45" xfId="0" applyFont="1" applyBorder="1" applyAlignment="1">
      <alignment/>
    </xf>
    <xf numFmtId="0" fontId="1" fillId="0" borderId="46" xfId="0" applyFont="1" applyBorder="1" applyAlignment="1">
      <alignment/>
    </xf>
    <xf numFmtId="176" fontId="1" fillId="33" borderId="38" xfId="0" applyNumberFormat="1" applyFont="1" applyFill="1" applyBorder="1" applyAlignment="1">
      <alignment horizontal="center"/>
    </xf>
    <xf numFmtId="176" fontId="1" fillId="33" borderId="47" xfId="0" applyNumberFormat="1" applyFont="1" applyFill="1" applyBorder="1" applyAlignment="1">
      <alignment horizontal="center"/>
    </xf>
    <xf numFmtId="176" fontId="1" fillId="33" borderId="24" xfId="0" applyNumberFormat="1" applyFont="1" applyFill="1" applyBorder="1" applyAlignment="1">
      <alignment horizontal="center"/>
    </xf>
    <xf numFmtId="176" fontId="1" fillId="33" borderId="48" xfId="0" applyNumberFormat="1" applyFont="1" applyFill="1" applyBorder="1" applyAlignment="1">
      <alignment horizontal="center"/>
    </xf>
    <xf numFmtId="176" fontId="1" fillId="33" borderId="49" xfId="0" applyNumberFormat="1" applyFont="1" applyFill="1" applyBorder="1" applyAlignment="1">
      <alignment horizontal="center"/>
    </xf>
    <xf numFmtId="176" fontId="1" fillId="33" borderId="26" xfId="0" applyNumberFormat="1" applyFont="1" applyFill="1" applyBorder="1" applyAlignment="1">
      <alignment horizontal="center"/>
    </xf>
    <xf numFmtId="0" fontId="1" fillId="33" borderId="50" xfId="0" applyFont="1" applyFill="1" applyBorder="1" applyAlignment="1">
      <alignment/>
    </xf>
    <xf numFmtId="0" fontId="1" fillId="33" borderId="49" xfId="0" applyFont="1" applyFill="1" applyBorder="1" applyAlignment="1">
      <alignment/>
    </xf>
    <xf numFmtId="0" fontId="0" fillId="0" borderId="51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52" xfId="0" applyBorder="1" applyAlignment="1">
      <alignment horizontal="center"/>
    </xf>
    <xf numFmtId="176" fontId="0" fillId="0" borderId="16" xfId="0" applyNumberFormat="1" applyBorder="1" applyAlignment="1">
      <alignment/>
    </xf>
    <xf numFmtId="176" fontId="1" fillId="0" borderId="35" xfId="0" applyNumberFormat="1" applyFont="1" applyBorder="1" applyAlignment="1">
      <alignment horizontal="center"/>
    </xf>
    <xf numFmtId="0" fontId="0" fillId="0" borderId="53" xfId="0" applyBorder="1" applyAlignment="1">
      <alignment horizontal="center"/>
    </xf>
    <xf numFmtId="176" fontId="1" fillId="0" borderId="34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6" xfId="0" applyFill="1" applyBorder="1" applyAlignment="1">
      <alignment/>
    </xf>
    <xf numFmtId="0" fontId="0" fillId="0" borderId="35" xfId="0" applyBorder="1" applyAlignment="1">
      <alignment/>
    </xf>
    <xf numFmtId="0" fontId="0" fillId="0" borderId="37" xfId="0" applyBorder="1" applyAlignment="1">
      <alignment/>
    </xf>
    <xf numFmtId="0" fontId="0" fillId="0" borderId="29" xfId="0" applyBorder="1" applyAlignment="1">
      <alignment/>
    </xf>
    <xf numFmtId="0" fontId="0" fillId="0" borderId="54" xfId="0" applyBorder="1" applyAlignment="1">
      <alignment horizontal="center"/>
    </xf>
    <xf numFmtId="1" fontId="0" fillId="0" borderId="55" xfId="0" applyNumberFormat="1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0" fontId="1" fillId="0" borderId="45" xfId="0" applyFont="1" applyBorder="1" applyAlignment="1">
      <alignment/>
    </xf>
    <xf numFmtId="1" fontId="1" fillId="0" borderId="25" xfId="0" applyNumberFormat="1" applyFont="1" applyBorder="1" applyAlignment="1">
      <alignment horizontal="center"/>
    </xf>
    <xf numFmtId="0" fontId="0" fillId="0" borderId="27" xfId="0" applyFont="1" applyBorder="1" applyAlignment="1">
      <alignment/>
    </xf>
    <xf numFmtId="1" fontId="0" fillId="0" borderId="13" xfId="0" applyNumberFormat="1" applyFont="1" applyBorder="1" applyAlignment="1">
      <alignment horizontal="center"/>
    </xf>
    <xf numFmtId="1" fontId="1" fillId="0" borderId="25" xfId="0" applyNumberFormat="1" applyFont="1" applyBorder="1" applyAlignment="1">
      <alignment horizontal="center"/>
    </xf>
    <xf numFmtId="0" fontId="0" fillId="0" borderId="40" xfId="0" applyFont="1" applyBorder="1" applyAlignment="1">
      <alignment/>
    </xf>
    <xf numFmtId="1" fontId="0" fillId="0" borderId="56" xfId="0" applyNumberFormat="1" applyFont="1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58" xfId="0" applyBorder="1" applyAlignment="1">
      <alignment/>
    </xf>
    <xf numFmtId="0" fontId="0" fillId="0" borderId="57" xfId="0" applyBorder="1" applyAlignment="1">
      <alignment/>
    </xf>
    <xf numFmtId="0" fontId="1" fillId="0" borderId="0" xfId="0" applyFont="1" applyAlignment="1">
      <alignment/>
    </xf>
    <xf numFmtId="0" fontId="0" fillId="0" borderId="34" xfId="0" applyBorder="1" applyAlignment="1">
      <alignment/>
    </xf>
    <xf numFmtId="0" fontId="0" fillId="0" borderId="45" xfId="0" applyBorder="1" applyAlignment="1">
      <alignment/>
    </xf>
    <xf numFmtId="0" fontId="0" fillId="0" borderId="2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1" fontId="0" fillId="0" borderId="56" xfId="0" applyNumberFormat="1" applyBorder="1" applyAlignment="1">
      <alignment horizontal="center"/>
    </xf>
    <xf numFmtId="1" fontId="0" fillId="0" borderId="23" xfId="0" applyNumberFormat="1" applyBorder="1" applyAlignment="1">
      <alignment horizontal="center"/>
    </xf>
    <xf numFmtId="0" fontId="0" fillId="0" borderId="21" xfId="0" applyBorder="1" applyAlignment="1">
      <alignment/>
    </xf>
    <xf numFmtId="176" fontId="1" fillId="0" borderId="61" xfId="0" applyNumberFormat="1" applyFont="1" applyBorder="1" applyAlignment="1">
      <alignment horizontal="center"/>
    </xf>
    <xf numFmtId="176" fontId="1" fillId="0" borderId="35" xfId="0" applyNumberFormat="1" applyFont="1" applyBorder="1" applyAlignment="1">
      <alignment horizontal="center"/>
    </xf>
    <xf numFmtId="176" fontId="0" fillId="0" borderId="14" xfId="0" applyNumberFormat="1" applyFont="1" applyBorder="1" applyAlignment="1">
      <alignment/>
    </xf>
    <xf numFmtId="176" fontId="0" fillId="0" borderId="23" xfId="0" applyNumberFormat="1" applyFont="1" applyBorder="1" applyAlignment="1">
      <alignment/>
    </xf>
    <xf numFmtId="0" fontId="0" fillId="0" borderId="46" xfId="0" applyBorder="1" applyAlignment="1">
      <alignment horizontal="center"/>
    </xf>
    <xf numFmtId="176" fontId="0" fillId="0" borderId="62" xfId="0" applyNumberFormat="1" applyBorder="1" applyAlignment="1">
      <alignment horizontal="center"/>
    </xf>
    <xf numFmtId="0" fontId="1" fillId="0" borderId="6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46" xfId="0" applyFont="1" applyBorder="1" applyAlignment="1">
      <alignment/>
    </xf>
    <xf numFmtId="176" fontId="1" fillId="0" borderId="30" xfId="0" applyNumberFormat="1" applyFont="1" applyBorder="1" applyAlignment="1">
      <alignment horizontal="center"/>
    </xf>
    <xf numFmtId="176" fontId="1" fillId="0" borderId="31" xfId="0" applyNumberFormat="1" applyFont="1" applyBorder="1" applyAlignment="1">
      <alignment horizontal="center"/>
    </xf>
    <xf numFmtId="0" fontId="1" fillId="33" borderId="24" xfId="0" applyFont="1" applyFill="1" applyBorder="1" applyAlignment="1">
      <alignment/>
    </xf>
    <xf numFmtId="176" fontId="1" fillId="33" borderId="0" xfId="0" applyNumberFormat="1" applyFont="1" applyFill="1" applyBorder="1" applyAlignment="1">
      <alignment horizontal="center"/>
    </xf>
    <xf numFmtId="176" fontId="1" fillId="33" borderId="46" xfId="0" applyNumberFormat="1" applyFont="1" applyFill="1" applyBorder="1" applyAlignment="1">
      <alignment horizontal="center"/>
    </xf>
    <xf numFmtId="0" fontId="0" fillId="0" borderId="64" xfId="0" applyBorder="1" applyAlignment="1">
      <alignment horizontal="center"/>
    </xf>
    <xf numFmtId="1" fontId="1" fillId="0" borderId="45" xfId="0" applyNumberFormat="1" applyFont="1" applyBorder="1" applyAlignment="1">
      <alignment horizontal="center"/>
    </xf>
    <xf numFmtId="1" fontId="1" fillId="0" borderId="34" xfId="0" applyNumberFormat="1" applyFont="1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66" xfId="0" applyBorder="1" applyAlignment="1">
      <alignment/>
    </xf>
    <xf numFmtId="1" fontId="1" fillId="0" borderId="67" xfId="0" applyNumberFormat="1" applyFont="1" applyBorder="1" applyAlignment="1">
      <alignment horizontal="center"/>
    </xf>
    <xf numFmtId="176" fontId="1" fillId="33" borderId="30" xfId="0" applyNumberFormat="1" applyFont="1" applyFill="1" applyBorder="1" applyAlignment="1">
      <alignment horizontal="center"/>
    </xf>
    <xf numFmtId="176" fontId="1" fillId="33" borderId="31" xfId="0" applyNumberFormat="1" applyFont="1" applyFill="1" applyBorder="1" applyAlignment="1">
      <alignment horizontal="center"/>
    </xf>
    <xf numFmtId="176" fontId="1" fillId="0" borderId="49" xfId="0" applyNumberFormat="1" applyFont="1" applyBorder="1" applyAlignment="1">
      <alignment/>
    </xf>
    <xf numFmtId="0" fontId="0" fillId="0" borderId="63" xfId="0" applyFont="1" applyFill="1" applyBorder="1" applyAlignment="1">
      <alignment/>
    </xf>
    <xf numFmtId="1" fontId="0" fillId="0" borderId="0" xfId="0" applyNumberFormat="1" applyAlignment="1">
      <alignment horizontal="center"/>
    </xf>
    <xf numFmtId="176" fontId="1" fillId="33" borderId="37" xfId="0" applyNumberFormat="1" applyFont="1" applyFill="1" applyBorder="1" applyAlignment="1">
      <alignment horizontal="center"/>
    </xf>
    <xf numFmtId="176" fontId="0" fillId="0" borderId="13" xfId="0" applyNumberFormat="1" applyFill="1" applyBorder="1" applyAlignment="1">
      <alignment horizontal="center"/>
    </xf>
    <xf numFmtId="176" fontId="0" fillId="0" borderId="14" xfId="0" applyNumberFormat="1" applyFill="1" applyBorder="1" applyAlignment="1">
      <alignment horizontal="center"/>
    </xf>
    <xf numFmtId="176" fontId="0" fillId="0" borderId="43" xfId="0" applyNumberFormat="1" applyFill="1" applyBorder="1" applyAlignment="1">
      <alignment horizontal="center"/>
    </xf>
    <xf numFmtId="176" fontId="1" fillId="0" borderId="30" xfId="0" applyNumberFormat="1" applyFont="1" applyFill="1" applyBorder="1" applyAlignment="1">
      <alignment horizontal="center"/>
    </xf>
    <xf numFmtId="176" fontId="1" fillId="0" borderId="31" xfId="0" applyNumberFormat="1" applyFont="1" applyFill="1" applyBorder="1" applyAlignment="1">
      <alignment horizontal="center"/>
    </xf>
    <xf numFmtId="176" fontId="0" fillId="0" borderId="23" xfId="0" applyNumberFormat="1" applyFill="1" applyBorder="1" applyAlignment="1">
      <alignment horizontal="center"/>
    </xf>
    <xf numFmtId="176" fontId="1" fillId="0" borderId="25" xfId="0" applyNumberFormat="1" applyFont="1" applyFill="1" applyBorder="1" applyAlignment="1">
      <alignment horizontal="center"/>
    </xf>
    <xf numFmtId="1" fontId="0" fillId="0" borderId="29" xfId="0" applyNumberFormat="1" applyBorder="1" applyAlignment="1">
      <alignment horizontal="center"/>
    </xf>
    <xf numFmtId="1" fontId="1" fillId="0" borderId="61" xfId="0" applyNumberFormat="1" applyFont="1" applyBorder="1" applyAlignment="1">
      <alignment horizontal="center"/>
    </xf>
    <xf numFmtId="176" fontId="0" fillId="0" borderId="62" xfId="0" applyNumberFormat="1" applyFill="1" applyBorder="1" applyAlignment="1">
      <alignment horizontal="center"/>
    </xf>
    <xf numFmtId="176" fontId="0" fillId="0" borderId="25" xfId="0" applyNumberFormat="1" applyFill="1" applyBorder="1" applyAlignment="1">
      <alignment horizontal="center"/>
    </xf>
    <xf numFmtId="176" fontId="0" fillId="0" borderId="25" xfId="0" applyNumberFormat="1" applyBorder="1" applyAlignment="1">
      <alignment horizontal="center"/>
    </xf>
    <xf numFmtId="176" fontId="0" fillId="0" borderId="34" xfId="0" applyNumberFormat="1" applyBorder="1" applyAlignment="1">
      <alignment horizontal="center"/>
    </xf>
    <xf numFmtId="0" fontId="0" fillId="0" borderId="68" xfId="0" applyBorder="1" applyAlignment="1">
      <alignment horizontal="center"/>
    </xf>
    <xf numFmtId="1" fontId="1" fillId="0" borderId="45" xfId="0" applyNumberFormat="1" applyFont="1" applyBorder="1" applyAlignment="1">
      <alignment horizontal="center"/>
    </xf>
    <xf numFmtId="1" fontId="0" fillId="0" borderId="27" xfId="0" applyNumberFormat="1" applyFont="1" applyBorder="1" applyAlignment="1">
      <alignment horizontal="center"/>
    </xf>
    <xf numFmtId="1" fontId="1" fillId="0" borderId="39" xfId="0" applyNumberFormat="1" applyFont="1" applyBorder="1" applyAlignment="1">
      <alignment horizontal="center"/>
    </xf>
    <xf numFmtId="1" fontId="1" fillId="0" borderId="39" xfId="0" applyNumberFormat="1" applyFont="1" applyBorder="1" applyAlignment="1">
      <alignment horizontal="center"/>
    </xf>
    <xf numFmtId="1" fontId="0" fillId="0" borderId="19" xfId="0" applyNumberFormat="1" applyFont="1" applyBorder="1" applyAlignment="1">
      <alignment horizontal="center"/>
    </xf>
    <xf numFmtId="1" fontId="0" fillId="0" borderId="69" xfId="0" applyNumberFormat="1" applyFont="1" applyBorder="1" applyAlignment="1">
      <alignment horizontal="center"/>
    </xf>
    <xf numFmtId="0" fontId="0" fillId="0" borderId="70" xfId="0" applyBorder="1" applyAlignment="1">
      <alignment horizontal="center"/>
    </xf>
    <xf numFmtId="1" fontId="1" fillId="0" borderId="24" xfId="0" applyNumberFormat="1" applyFont="1" applyBorder="1" applyAlignment="1">
      <alignment horizontal="center"/>
    </xf>
    <xf numFmtId="0" fontId="0" fillId="0" borderId="71" xfId="0" applyBorder="1" applyAlignment="1">
      <alignment horizontal="center"/>
    </xf>
    <xf numFmtId="0" fontId="0" fillId="0" borderId="72" xfId="0" applyBorder="1" applyAlignment="1">
      <alignment horizontal="center"/>
    </xf>
    <xf numFmtId="1" fontId="0" fillId="0" borderId="73" xfId="0" applyNumberFormat="1" applyFont="1" applyBorder="1" applyAlignment="1">
      <alignment horizontal="center"/>
    </xf>
    <xf numFmtId="1" fontId="0" fillId="0" borderId="61" xfId="0" applyNumberFormat="1" applyFont="1" applyBorder="1" applyAlignment="1">
      <alignment horizontal="center"/>
    </xf>
    <xf numFmtId="1" fontId="0" fillId="0" borderId="35" xfId="0" applyNumberFormat="1" applyFont="1" applyBorder="1" applyAlignment="1">
      <alignment horizontal="center"/>
    </xf>
    <xf numFmtId="1" fontId="0" fillId="0" borderId="37" xfId="0" applyNumberFormat="1" applyFont="1" applyBorder="1" applyAlignment="1">
      <alignment horizontal="center"/>
    </xf>
    <xf numFmtId="1" fontId="1" fillId="0" borderId="31" xfId="0" applyNumberFormat="1" applyFont="1" applyBorder="1" applyAlignment="1">
      <alignment horizontal="center"/>
    </xf>
    <xf numFmtId="1" fontId="0" fillId="0" borderId="14" xfId="0" applyNumberFormat="1" applyFont="1" applyBorder="1" applyAlignment="1">
      <alignment horizontal="center"/>
    </xf>
    <xf numFmtId="1" fontId="0" fillId="0" borderId="23" xfId="0" applyNumberFormat="1" applyFont="1" applyBorder="1" applyAlignment="1">
      <alignment horizontal="center"/>
    </xf>
    <xf numFmtId="1" fontId="1" fillId="0" borderId="31" xfId="0" applyNumberFormat="1" applyFont="1" applyBorder="1" applyAlignment="1">
      <alignment horizontal="center"/>
    </xf>
    <xf numFmtId="0" fontId="0" fillId="0" borderId="74" xfId="0" applyBorder="1" applyAlignment="1">
      <alignment horizontal="center"/>
    </xf>
    <xf numFmtId="0" fontId="0" fillId="0" borderId="75" xfId="0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76" xfId="0" applyBorder="1" applyAlignment="1">
      <alignment horizontal="center"/>
    </xf>
    <xf numFmtId="0" fontId="0" fillId="0" borderId="61" xfId="0" applyBorder="1" applyAlignment="1">
      <alignment horizontal="center"/>
    </xf>
    <xf numFmtId="1" fontId="1" fillId="0" borderId="34" xfId="0" applyNumberFormat="1" applyFont="1" applyBorder="1" applyAlignment="1">
      <alignment horizontal="center"/>
    </xf>
    <xf numFmtId="1" fontId="0" fillId="0" borderId="53" xfId="0" applyNumberFormat="1" applyFont="1" applyBorder="1" applyAlignment="1">
      <alignment horizontal="center"/>
    </xf>
    <xf numFmtId="1" fontId="0" fillId="0" borderId="41" xfId="0" applyNumberFormat="1" applyFont="1" applyBorder="1" applyAlignment="1">
      <alignment horizontal="center"/>
    </xf>
    <xf numFmtId="1" fontId="1" fillId="0" borderId="46" xfId="0" applyNumberFormat="1" applyFont="1" applyBorder="1" applyAlignment="1">
      <alignment horizontal="center"/>
    </xf>
    <xf numFmtId="1" fontId="0" fillId="0" borderId="20" xfId="0" applyNumberFormat="1" applyFont="1" applyBorder="1" applyAlignment="1">
      <alignment horizontal="center"/>
    </xf>
    <xf numFmtId="1" fontId="1" fillId="0" borderId="30" xfId="0" applyNumberFormat="1" applyFont="1" applyBorder="1" applyAlignment="1">
      <alignment horizontal="center"/>
    </xf>
    <xf numFmtId="1" fontId="1" fillId="0" borderId="30" xfId="0" applyNumberFormat="1" applyFont="1" applyBorder="1" applyAlignment="1">
      <alignment horizontal="center"/>
    </xf>
    <xf numFmtId="1" fontId="0" fillId="0" borderId="54" xfId="0" applyNumberFormat="1" applyFont="1" applyBorder="1" applyAlignment="1">
      <alignment horizontal="center"/>
    </xf>
    <xf numFmtId="1" fontId="0" fillId="0" borderId="55" xfId="0" applyNumberFormat="1" applyFont="1" applyBorder="1" applyAlignment="1">
      <alignment horizontal="center"/>
    </xf>
    <xf numFmtId="1" fontId="0" fillId="0" borderId="76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77" xfId="0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0" fillId="0" borderId="78" xfId="0" applyBorder="1" applyAlignment="1">
      <alignment horizontal="center"/>
    </xf>
    <xf numFmtId="0" fontId="0" fillId="0" borderId="79" xfId="0" applyBorder="1" applyAlignment="1">
      <alignment horizontal="center"/>
    </xf>
    <xf numFmtId="0" fontId="1" fillId="33" borderId="34" xfId="0" applyFont="1" applyFill="1" applyBorder="1" applyAlignment="1">
      <alignment horizontal="center"/>
    </xf>
    <xf numFmtId="0" fontId="1" fillId="33" borderId="31" xfId="0" applyFont="1" applyFill="1" applyBorder="1" applyAlignment="1">
      <alignment horizontal="center"/>
    </xf>
    <xf numFmtId="176" fontId="0" fillId="0" borderId="80" xfId="0" applyNumberFormat="1" applyBorder="1" applyAlignment="1">
      <alignment horizontal="center"/>
    </xf>
    <xf numFmtId="176" fontId="1" fillId="0" borderId="32" xfId="0" applyNumberFormat="1" applyFont="1" applyBorder="1" applyAlignment="1">
      <alignment horizontal="center"/>
    </xf>
    <xf numFmtId="176" fontId="1" fillId="0" borderId="39" xfId="0" applyNumberFormat="1" applyFont="1" applyBorder="1" applyAlignment="1">
      <alignment horizontal="center"/>
    </xf>
    <xf numFmtId="176" fontId="0" fillId="0" borderId="24" xfId="0" applyNumberFormat="1" applyBorder="1" applyAlignment="1">
      <alignment horizontal="center"/>
    </xf>
    <xf numFmtId="176" fontId="0" fillId="0" borderId="72" xfId="0" applyNumberFormat="1" applyBorder="1" applyAlignment="1">
      <alignment horizontal="center"/>
    </xf>
    <xf numFmtId="176" fontId="0" fillId="0" borderId="42" xfId="0" applyNumberFormat="1" applyFill="1" applyBorder="1" applyAlignment="1">
      <alignment horizontal="center"/>
    </xf>
    <xf numFmtId="176" fontId="0" fillId="0" borderId="54" xfId="0" applyNumberFormat="1" applyBorder="1" applyAlignment="1">
      <alignment horizontal="center"/>
    </xf>
    <xf numFmtId="176" fontId="0" fillId="0" borderId="56" xfId="0" applyNumberFormat="1" applyBorder="1" applyAlignment="1">
      <alignment horizontal="center"/>
    </xf>
    <xf numFmtId="0" fontId="0" fillId="0" borderId="40" xfId="0" applyBorder="1" applyAlignment="1">
      <alignment horizontal="center"/>
    </xf>
    <xf numFmtId="176" fontId="1" fillId="0" borderId="24" xfId="0" applyNumberFormat="1" applyFont="1" applyFill="1" applyBorder="1" applyAlignment="1">
      <alignment horizontal="center"/>
    </xf>
    <xf numFmtId="176" fontId="1" fillId="0" borderId="50" xfId="0" applyNumberFormat="1" applyFont="1" applyFill="1" applyBorder="1" applyAlignment="1">
      <alignment horizontal="center"/>
    </xf>
    <xf numFmtId="176" fontId="0" fillId="0" borderId="16" xfId="0" applyNumberFormat="1" applyFill="1" applyBorder="1" applyAlignment="1">
      <alignment horizontal="center"/>
    </xf>
    <xf numFmtId="176" fontId="1" fillId="0" borderId="48" xfId="0" applyNumberFormat="1" applyFont="1" applyFill="1" applyBorder="1" applyAlignment="1">
      <alignment horizontal="center"/>
    </xf>
    <xf numFmtId="176" fontId="1" fillId="0" borderId="49" xfId="0" applyNumberFormat="1" applyFont="1" applyFill="1" applyBorder="1" applyAlignment="1">
      <alignment horizontal="center"/>
    </xf>
    <xf numFmtId="176" fontId="0" fillId="0" borderId="22" xfId="0" applyNumberFormat="1" applyFill="1" applyBorder="1" applyAlignment="1">
      <alignment horizontal="center"/>
    </xf>
    <xf numFmtId="176" fontId="0" fillId="0" borderId="28" xfId="0" applyNumberFormat="1" applyFill="1" applyBorder="1" applyAlignment="1">
      <alignment horizontal="center"/>
    </xf>
    <xf numFmtId="176" fontId="0" fillId="0" borderId="72" xfId="0" applyNumberFormat="1" applyFill="1" applyBorder="1" applyAlignment="1">
      <alignment horizontal="center"/>
    </xf>
    <xf numFmtId="176" fontId="0" fillId="0" borderId="15" xfId="0" applyNumberFormat="1" applyFill="1" applyBorder="1" applyAlignment="1">
      <alignment horizontal="center"/>
    </xf>
    <xf numFmtId="176" fontId="0" fillId="0" borderId="20" xfId="0" applyNumberFormat="1" applyFill="1" applyBorder="1" applyAlignment="1">
      <alignment horizontal="center"/>
    </xf>
    <xf numFmtId="176" fontId="0" fillId="0" borderId="35" xfId="0" applyNumberFormat="1" applyFill="1" applyBorder="1" applyAlignment="1">
      <alignment horizontal="center"/>
    </xf>
    <xf numFmtId="176" fontId="0" fillId="0" borderId="48" xfId="0" applyNumberFormat="1" applyFill="1" applyBorder="1" applyAlignment="1">
      <alignment horizontal="center"/>
    </xf>
    <xf numFmtId="176" fontId="0" fillId="0" borderId="49" xfId="0" applyNumberFormat="1" applyFill="1" applyBorder="1" applyAlignment="1">
      <alignment horizontal="center"/>
    </xf>
    <xf numFmtId="176" fontId="0" fillId="0" borderId="49" xfId="0" applyNumberFormat="1" applyBorder="1" applyAlignment="1">
      <alignment horizontal="center"/>
    </xf>
    <xf numFmtId="176" fontId="1" fillId="0" borderId="61" xfId="0" applyNumberFormat="1" applyFont="1" applyFill="1" applyBorder="1" applyAlignment="1">
      <alignment horizontal="center"/>
    </xf>
    <xf numFmtId="176" fontId="1" fillId="0" borderId="14" xfId="0" applyNumberFormat="1" applyFont="1" applyBorder="1" applyAlignment="1">
      <alignment/>
    </xf>
    <xf numFmtId="0" fontId="1" fillId="0" borderId="47" xfId="0" applyFont="1" applyFill="1" applyBorder="1" applyAlignment="1">
      <alignment horizontal="center"/>
    </xf>
    <xf numFmtId="0" fontId="0" fillId="0" borderId="45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0" fillId="0" borderId="52" xfId="0" applyBorder="1" applyAlignment="1">
      <alignment horizontal="center" wrapText="1"/>
    </xf>
    <xf numFmtId="0" fontId="0" fillId="0" borderId="81" xfId="0" applyBorder="1" applyAlignment="1">
      <alignment horizontal="center" wrapText="1"/>
    </xf>
    <xf numFmtId="0" fontId="0" fillId="0" borderId="82" xfId="0" applyBorder="1" applyAlignment="1">
      <alignment horizontal="center" wrapText="1"/>
    </xf>
    <xf numFmtId="0" fontId="0" fillId="0" borderId="60" xfId="0" applyBorder="1" applyAlignment="1">
      <alignment horizontal="center" wrapText="1"/>
    </xf>
    <xf numFmtId="0" fontId="1" fillId="0" borderId="52" xfId="0" applyFont="1" applyBorder="1" applyAlignment="1">
      <alignment horizontal="center"/>
    </xf>
    <xf numFmtId="0" fontId="1" fillId="0" borderId="60" xfId="0" applyFont="1" applyBorder="1" applyAlignment="1">
      <alignment horizontal="center"/>
    </xf>
    <xf numFmtId="0" fontId="1" fillId="0" borderId="63" xfId="0" applyFont="1" applyBorder="1" applyAlignment="1">
      <alignment horizontal="center"/>
    </xf>
    <xf numFmtId="0" fontId="1" fillId="0" borderId="83" xfId="0" applyFont="1" applyBorder="1" applyAlignment="1">
      <alignment horizontal="center"/>
    </xf>
    <xf numFmtId="0" fontId="1" fillId="0" borderId="52" xfId="0" applyFont="1" applyBorder="1" applyAlignment="1">
      <alignment horizontal="center" wrapText="1"/>
    </xf>
    <xf numFmtId="0" fontId="1" fillId="0" borderId="59" xfId="0" applyFont="1" applyBorder="1" applyAlignment="1">
      <alignment horizontal="center" wrapText="1"/>
    </xf>
    <xf numFmtId="0" fontId="1" fillId="0" borderId="63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52" xfId="0" applyFont="1" applyBorder="1" applyAlignment="1">
      <alignment horizontal="center" vertical="center"/>
    </xf>
    <xf numFmtId="0" fontId="1" fillId="0" borderId="63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0" fillId="0" borderId="68" xfId="0" applyBorder="1" applyAlignment="1">
      <alignment horizontal="center" wrapText="1"/>
    </xf>
    <xf numFmtId="0" fontId="1" fillId="0" borderId="60" xfId="0" applyFont="1" applyBorder="1" applyAlignment="1">
      <alignment horizontal="center" wrapText="1"/>
    </xf>
    <xf numFmtId="0" fontId="1" fillId="0" borderId="83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0" fontId="1" fillId="0" borderId="47" xfId="0" applyFont="1" applyBorder="1" applyAlignment="1">
      <alignment horizontal="center" wrapText="1"/>
    </xf>
    <xf numFmtId="0" fontId="1" fillId="0" borderId="84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32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1" fillId="0" borderId="68" xfId="0" applyFont="1" applyBorder="1" applyAlignment="1">
      <alignment horizontal="center"/>
    </xf>
    <xf numFmtId="0" fontId="0" fillId="0" borderId="80" xfId="0" applyBorder="1" applyAlignment="1">
      <alignment horizontal="center" wrapText="1"/>
    </xf>
    <xf numFmtId="0" fontId="0" fillId="0" borderId="83" xfId="0" applyBorder="1" applyAlignment="1">
      <alignment horizontal="center" wrapText="1"/>
    </xf>
    <xf numFmtId="0" fontId="0" fillId="0" borderId="63" xfId="0" applyBorder="1" applyAlignment="1">
      <alignment horizontal="center" wrapText="1"/>
    </xf>
    <xf numFmtId="0" fontId="0" fillId="0" borderId="44" xfId="0" applyBorder="1" applyAlignment="1">
      <alignment horizontal="center" wrapText="1"/>
    </xf>
    <xf numFmtId="0" fontId="1" fillId="0" borderId="52" xfId="0" applyFont="1" applyBorder="1" applyAlignment="1">
      <alignment horizontal="center" wrapText="1"/>
    </xf>
    <xf numFmtId="0" fontId="1" fillId="0" borderId="60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0" fontId="1" fillId="0" borderId="84" xfId="0" applyFont="1" applyBorder="1" applyAlignment="1">
      <alignment horizontal="center" wrapText="1"/>
    </xf>
    <xf numFmtId="0" fontId="1" fillId="0" borderId="27" xfId="0" applyFont="1" applyBorder="1" applyAlignment="1">
      <alignment horizontal="center"/>
    </xf>
    <xf numFmtId="0" fontId="1" fillId="0" borderId="74" xfId="0" applyFont="1" applyBorder="1" applyAlignment="1">
      <alignment horizontal="center"/>
    </xf>
    <xf numFmtId="0" fontId="1" fillId="0" borderId="22" xfId="0" applyFont="1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0" fontId="1" fillId="0" borderId="54" xfId="0" applyFont="1" applyBorder="1" applyAlignment="1">
      <alignment horizontal="center" wrapText="1"/>
    </xf>
    <xf numFmtId="0" fontId="1" fillId="0" borderId="55" xfId="0" applyFont="1" applyBorder="1" applyAlignment="1">
      <alignment horizontal="center" wrapText="1"/>
    </xf>
    <xf numFmtId="0" fontId="1" fillId="0" borderId="74" xfId="0" applyFont="1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72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1" fillId="0" borderId="22" xfId="0" applyFont="1" applyBorder="1" applyAlignment="1">
      <alignment horizontal="center" vertical="center"/>
    </xf>
    <xf numFmtId="0" fontId="1" fillId="0" borderId="72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1" fillId="33" borderId="47" xfId="0" applyFont="1" applyFill="1" applyBorder="1" applyAlignment="1">
      <alignment horizontal="center"/>
    </xf>
    <xf numFmtId="0" fontId="0" fillId="0" borderId="22" xfId="0" applyBorder="1" applyAlignment="1">
      <alignment horizontal="center" wrapText="1"/>
    </xf>
    <xf numFmtId="0" fontId="1" fillId="0" borderId="59" xfId="0" applyFont="1" applyBorder="1" applyAlignment="1">
      <alignment horizontal="center"/>
    </xf>
    <xf numFmtId="0" fontId="1" fillId="0" borderId="6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0" fillId="0" borderId="14" xfId="0" applyBorder="1" applyAlignment="1">
      <alignment horizontal="center" wrapText="1"/>
    </xf>
    <xf numFmtId="0" fontId="0" fillId="0" borderId="63" xfId="0" applyNumberFormat="1" applyBorder="1" applyAlignment="1">
      <alignment horizontal="center" wrapText="1"/>
    </xf>
    <xf numFmtId="0" fontId="0" fillId="0" borderId="44" xfId="0" applyNumberFormat="1" applyBorder="1" applyAlignment="1">
      <alignment horizontal="center" wrapText="1"/>
    </xf>
    <xf numFmtId="0" fontId="1" fillId="0" borderId="72" xfId="0" applyFont="1" applyBorder="1" applyAlignment="1">
      <alignment horizontal="center" wrapText="1"/>
    </xf>
    <xf numFmtId="0" fontId="1" fillId="0" borderId="56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85" xfId="0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68" xfId="0" applyBorder="1" applyAlignment="1">
      <alignment horizontal="center"/>
    </xf>
    <xf numFmtId="0" fontId="1" fillId="0" borderId="59" xfId="0" applyFont="1" applyBorder="1" applyAlignment="1">
      <alignment horizontal="center" wrapText="1"/>
    </xf>
    <xf numFmtId="176" fontId="1" fillId="34" borderId="30" xfId="0" applyNumberFormat="1" applyFont="1" applyFill="1" applyBorder="1" applyAlignment="1">
      <alignment horizontal="center"/>
    </xf>
    <xf numFmtId="176" fontId="1" fillId="34" borderId="47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theme="5" tint="0.39994999766349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color rgb="FFFF0000"/>
      </font>
      <fill>
        <patternFill>
          <bgColor theme="5" tint="0.399949997663497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46"/>
  <sheetViews>
    <sheetView zoomScalePageLayoutView="0" workbookViewId="0" topLeftCell="A1">
      <pane xSplit="1" ySplit="6" topLeftCell="O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G36" sqref="AG36:AH36"/>
    </sheetView>
  </sheetViews>
  <sheetFormatPr defaultColWidth="8.875" defaultRowHeight="12.75"/>
  <cols>
    <col min="1" max="1" width="19.375" style="0" customWidth="1"/>
    <col min="2" max="15" width="8.875" style="0" customWidth="1"/>
    <col min="16" max="21" width="8.75390625" style="0" customWidth="1"/>
    <col min="22" max="22" width="19.625" style="0" customWidth="1"/>
    <col min="23" max="28" width="8.875" style="0" customWidth="1"/>
  </cols>
  <sheetData>
    <row r="2" spans="1:28" ht="15.75">
      <c r="A2" s="247" t="s">
        <v>64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  <c r="U2" s="247"/>
      <c r="V2" s="247"/>
      <c r="W2" s="247"/>
      <c r="X2" s="247"/>
      <c r="Y2" s="247"/>
      <c r="Z2" s="247"/>
      <c r="AA2" s="247"/>
      <c r="AB2" s="247"/>
    </row>
    <row r="3" spans="6:14" ht="13.5" thickBot="1">
      <c r="F3" s="221"/>
      <c r="G3" s="221"/>
      <c r="H3" s="221"/>
      <c r="I3" s="221"/>
      <c r="J3" s="221"/>
      <c r="K3" s="221"/>
      <c r="L3" s="221"/>
      <c r="M3" s="221"/>
      <c r="N3" s="221"/>
    </row>
    <row r="4" spans="1:40" ht="12.75" customHeight="1" thickBot="1">
      <c r="A4" s="236" t="s">
        <v>0</v>
      </c>
      <c r="B4" s="239" t="s">
        <v>35</v>
      </c>
      <c r="C4" s="240"/>
      <c r="D4" s="240"/>
      <c r="E4" s="250"/>
      <c r="F4" s="239" t="s">
        <v>38</v>
      </c>
      <c r="G4" s="240"/>
      <c r="H4" s="240"/>
      <c r="I4" s="240"/>
      <c r="J4" s="240"/>
      <c r="K4" s="240"/>
      <c r="L4" s="240"/>
      <c r="M4" s="240"/>
      <c r="N4" s="240"/>
      <c r="O4" s="240"/>
      <c r="P4" s="228" t="s">
        <v>49</v>
      </c>
      <c r="Q4" s="229"/>
      <c r="R4" s="232" t="s">
        <v>48</v>
      </c>
      <c r="S4" s="233"/>
      <c r="T4" s="232" t="s">
        <v>55</v>
      </c>
      <c r="U4" s="233"/>
      <c r="V4" s="236" t="s">
        <v>0</v>
      </c>
      <c r="W4" s="239" t="s">
        <v>43</v>
      </c>
      <c r="X4" s="240"/>
      <c r="Y4" s="240"/>
      <c r="Z4" s="240"/>
      <c r="AA4" s="240"/>
      <c r="AB4" s="250"/>
      <c r="AC4" s="232" t="s">
        <v>47</v>
      </c>
      <c r="AD4" s="233"/>
      <c r="AE4" s="232" t="s">
        <v>59</v>
      </c>
      <c r="AF4" s="242"/>
      <c r="AG4" s="233" t="s">
        <v>60</v>
      </c>
      <c r="AH4" s="242"/>
      <c r="AI4" s="232" t="s">
        <v>46</v>
      </c>
      <c r="AJ4" s="242"/>
      <c r="AK4" s="106"/>
      <c r="AL4" s="107"/>
      <c r="AM4" s="106"/>
      <c r="AN4" s="107"/>
    </row>
    <row r="5" spans="1:40" s="1" customFormat="1" ht="38.25" customHeight="1" thickBot="1">
      <c r="A5" s="237"/>
      <c r="B5" s="253" t="s">
        <v>36</v>
      </c>
      <c r="C5" s="254"/>
      <c r="D5" s="251" t="s">
        <v>37</v>
      </c>
      <c r="E5" s="252"/>
      <c r="F5" s="222" t="s">
        <v>36</v>
      </c>
      <c r="G5" s="223"/>
      <c r="H5" s="248" t="s">
        <v>39</v>
      </c>
      <c r="I5" s="223"/>
      <c r="J5" s="248" t="s">
        <v>40</v>
      </c>
      <c r="K5" s="223"/>
      <c r="L5" s="248" t="s">
        <v>41</v>
      </c>
      <c r="M5" s="223"/>
      <c r="N5" s="249" t="s">
        <v>42</v>
      </c>
      <c r="O5" s="249"/>
      <c r="P5" s="230"/>
      <c r="Q5" s="231"/>
      <c r="R5" s="234"/>
      <c r="S5" s="235"/>
      <c r="T5" s="234"/>
      <c r="U5" s="235"/>
      <c r="V5" s="237"/>
      <c r="W5" s="224" t="s">
        <v>36</v>
      </c>
      <c r="X5" s="225"/>
      <c r="Y5" s="226" t="s">
        <v>44</v>
      </c>
      <c r="Z5" s="225"/>
      <c r="AA5" s="226" t="s">
        <v>45</v>
      </c>
      <c r="AB5" s="227"/>
      <c r="AC5" s="244"/>
      <c r="AD5" s="245"/>
      <c r="AE5" s="244"/>
      <c r="AF5" s="246"/>
      <c r="AG5" s="245"/>
      <c r="AH5" s="246"/>
      <c r="AI5" s="234"/>
      <c r="AJ5" s="243"/>
      <c r="AK5" s="222" t="s">
        <v>53</v>
      </c>
      <c r="AL5" s="241"/>
      <c r="AM5" s="222" t="s">
        <v>54</v>
      </c>
      <c r="AN5" s="241"/>
    </row>
    <row r="6" spans="1:40" ht="13.5" thickBot="1">
      <c r="A6" s="238"/>
      <c r="B6" s="33">
        <v>2018</v>
      </c>
      <c r="C6" s="34">
        <v>2019</v>
      </c>
      <c r="D6" s="33">
        <v>2018</v>
      </c>
      <c r="E6" s="34">
        <v>2019</v>
      </c>
      <c r="F6" s="33">
        <v>2018</v>
      </c>
      <c r="G6" s="34">
        <v>2019</v>
      </c>
      <c r="H6" s="33">
        <v>2018</v>
      </c>
      <c r="I6" s="34">
        <v>2019</v>
      </c>
      <c r="J6" s="33">
        <v>2018</v>
      </c>
      <c r="K6" s="34">
        <v>2019</v>
      </c>
      <c r="L6" s="33">
        <v>2018</v>
      </c>
      <c r="M6" s="34">
        <v>2019</v>
      </c>
      <c r="N6" s="33">
        <v>2018</v>
      </c>
      <c r="O6" s="34">
        <v>2019</v>
      </c>
      <c r="P6" s="68">
        <v>2018</v>
      </c>
      <c r="Q6" s="158">
        <v>2019</v>
      </c>
      <c r="R6" s="33">
        <v>2018</v>
      </c>
      <c r="S6" s="34">
        <v>2019</v>
      </c>
      <c r="T6" s="33">
        <v>2018</v>
      </c>
      <c r="U6" s="34">
        <v>2019</v>
      </c>
      <c r="V6" s="238"/>
      <c r="W6" s="33">
        <v>2018</v>
      </c>
      <c r="X6" s="34">
        <v>2019</v>
      </c>
      <c r="Y6" s="33">
        <v>2018</v>
      </c>
      <c r="Z6" s="34">
        <v>2019</v>
      </c>
      <c r="AA6" s="33">
        <v>2018</v>
      </c>
      <c r="AB6" s="34">
        <v>2019</v>
      </c>
      <c r="AC6" s="33">
        <v>2018</v>
      </c>
      <c r="AD6" s="34">
        <v>2019</v>
      </c>
      <c r="AE6" s="33">
        <v>2018</v>
      </c>
      <c r="AF6" s="34">
        <v>2019</v>
      </c>
      <c r="AG6" s="33">
        <v>2018</v>
      </c>
      <c r="AH6" s="34">
        <v>2019</v>
      </c>
      <c r="AI6" s="33">
        <v>2018</v>
      </c>
      <c r="AJ6" s="34">
        <v>2019</v>
      </c>
      <c r="AK6" s="33">
        <v>2018</v>
      </c>
      <c r="AL6" s="34">
        <v>2019</v>
      </c>
      <c r="AM6" s="38">
        <v>2018</v>
      </c>
      <c r="AN6" s="151">
        <v>2019</v>
      </c>
    </row>
    <row r="7" spans="1:40" ht="12.75">
      <c r="A7" s="28" t="s">
        <v>1</v>
      </c>
      <c r="B7" s="19">
        <v>5</v>
      </c>
      <c r="C7" s="160">
        <v>5</v>
      </c>
      <c r="D7" s="30">
        <v>5</v>
      </c>
      <c r="E7" s="161">
        <v>4</v>
      </c>
      <c r="F7" s="19">
        <v>20</v>
      </c>
      <c r="G7" s="30">
        <v>19</v>
      </c>
      <c r="H7" s="30">
        <v>9</v>
      </c>
      <c r="I7" s="30">
        <v>13</v>
      </c>
      <c r="J7" s="30"/>
      <c r="K7" s="30"/>
      <c r="L7" s="30">
        <v>5</v>
      </c>
      <c r="M7" s="30">
        <v>4</v>
      </c>
      <c r="N7" s="30">
        <v>4</v>
      </c>
      <c r="O7" s="160">
        <v>3</v>
      </c>
      <c r="P7" s="19"/>
      <c r="Q7" s="161"/>
      <c r="R7" s="176">
        <v>3</v>
      </c>
      <c r="S7" s="29">
        <v>3</v>
      </c>
      <c r="T7" s="45"/>
      <c r="U7" s="45">
        <v>2</v>
      </c>
      <c r="V7" s="2" t="s">
        <v>1</v>
      </c>
      <c r="W7" s="19">
        <v>4</v>
      </c>
      <c r="X7" s="30">
        <v>5</v>
      </c>
      <c r="Y7" s="30"/>
      <c r="Z7" s="30"/>
      <c r="AA7" s="30">
        <v>2</v>
      </c>
      <c r="AB7" s="161"/>
      <c r="AC7" s="19">
        <v>2</v>
      </c>
      <c r="AD7" s="161">
        <v>1</v>
      </c>
      <c r="AE7" s="19">
        <v>19</v>
      </c>
      <c r="AF7" s="160">
        <v>11</v>
      </c>
      <c r="AG7" s="19"/>
      <c r="AH7" s="161">
        <v>2</v>
      </c>
      <c r="AI7" s="128">
        <v>7</v>
      </c>
      <c r="AJ7" s="30">
        <v>10</v>
      </c>
      <c r="AK7" s="30">
        <v>6</v>
      </c>
      <c r="AL7" s="161">
        <v>9</v>
      </c>
      <c r="AM7" s="170">
        <v>2</v>
      </c>
      <c r="AN7" s="44"/>
    </row>
    <row r="8" spans="1:40" ht="12.75">
      <c r="A8" s="3" t="s">
        <v>2</v>
      </c>
      <c r="B8" s="20">
        <v>8</v>
      </c>
      <c r="C8" s="31">
        <v>18</v>
      </c>
      <c r="D8" s="27">
        <v>8</v>
      </c>
      <c r="E8" s="21">
        <v>18</v>
      </c>
      <c r="F8" s="20">
        <v>44</v>
      </c>
      <c r="G8" s="27">
        <v>47</v>
      </c>
      <c r="H8" s="27">
        <v>25</v>
      </c>
      <c r="I8" s="27">
        <v>25</v>
      </c>
      <c r="J8" s="27">
        <v>3</v>
      </c>
      <c r="K8" s="27">
        <v>3</v>
      </c>
      <c r="L8" s="27">
        <v>5</v>
      </c>
      <c r="M8" s="27">
        <v>7</v>
      </c>
      <c r="N8" s="27">
        <v>2</v>
      </c>
      <c r="O8" s="31">
        <v>3</v>
      </c>
      <c r="P8" s="20">
        <v>1</v>
      </c>
      <c r="Q8" s="21">
        <v>1</v>
      </c>
      <c r="R8" s="129">
        <v>11</v>
      </c>
      <c r="S8" s="27">
        <v>4</v>
      </c>
      <c r="T8" s="31">
        <v>1</v>
      </c>
      <c r="U8" s="31">
        <v>1</v>
      </c>
      <c r="V8" s="3" t="s">
        <v>2</v>
      </c>
      <c r="W8" s="20">
        <v>16</v>
      </c>
      <c r="X8" s="27">
        <v>15</v>
      </c>
      <c r="Y8" s="27">
        <v>2</v>
      </c>
      <c r="Z8" s="27"/>
      <c r="AA8" s="27">
        <v>4</v>
      </c>
      <c r="AB8" s="21">
        <v>7</v>
      </c>
      <c r="AC8" s="20">
        <v>4</v>
      </c>
      <c r="AD8" s="21">
        <v>7</v>
      </c>
      <c r="AE8" s="20">
        <v>1</v>
      </c>
      <c r="AF8" s="31">
        <v>3</v>
      </c>
      <c r="AG8" s="20">
        <v>13</v>
      </c>
      <c r="AH8" s="21">
        <v>2</v>
      </c>
      <c r="AI8" s="129">
        <v>14</v>
      </c>
      <c r="AJ8" s="27">
        <v>5</v>
      </c>
      <c r="AK8" s="27">
        <v>13</v>
      </c>
      <c r="AL8" s="21">
        <v>5</v>
      </c>
      <c r="AM8" s="171">
        <v>6</v>
      </c>
      <c r="AN8" s="21">
        <v>2</v>
      </c>
    </row>
    <row r="9" spans="1:40" ht="12.75">
      <c r="A9" s="3" t="s">
        <v>3</v>
      </c>
      <c r="B9" s="20">
        <v>5</v>
      </c>
      <c r="C9" s="31">
        <v>4</v>
      </c>
      <c r="D9" s="27">
        <v>5</v>
      </c>
      <c r="E9" s="21">
        <v>4</v>
      </c>
      <c r="F9" s="20">
        <v>32</v>
      </c>
      <c r="G9" s="27">
        <v>19</v>
      </c>
      <c r="H9" s="27">
        <v>20</v>
      </c>
      <c r="I9" s="27">
        <v>6</v>
      </c>
      <c r="J9" s="27"/>
      <c r="K9" s="27">
        <v>3</v>
      </c>
      <c r="L9" s="27">
        <v>7</v>
      </c>
      <c r="M9" s="27">
        <v>7</v>
      </c>
      <c r="N9" s="27">
        <v>3</v>
      </c>
      <c r="O9" s="31">
        <v>6</v>
      </c>
      <c r="P9" s="20"/>
      <c r="Q9" s="21">
        <v>1</v>
      </c>
      <c r="R9" s="129">
        <v>4</v>
      </c>
      <c r="S9" s="27">
        <v>5</v>
      </c>
      <c r="T9" s="31">
        <v>1</v>
      </c>
      <c r="U9" s="31">
        <v>3</v>
      </c>
      <c r="V9" s="3" t="s">
        <v>3</v>
      </c>
      <c r="W9" s="20">
        <v>11</v>
      </c>
      <c r="X9" s="27">
        <v>7</v>
      </c>
      <c r="Y9" s="27">
        <v>4</v>
      </c>
      <c r="Z9" s="27">
        <v>1</v>
      </c>
      <c r="AA9" s="27">
        <v>4</v>
      </c>
      <c r="AB9" s="21">
        <v>1</v>
      </c>
      <c r="AC9" s="20">
        <v>3</v>
      </c>
      <c r="AD9" s="21">
        <v>3</v>
      </c>
      <c r="AE9" s="20">
        <v>3</v>
      </c>
      <c r="AF9" s="31">
        <v>1</v>
      </c>
      <c r="AG9" s="20"/>
      <c r="AH9" s="21">
        <v>1</v>
      </c>
      <c r="AI9" s="129">
        <v>5</v>
      </c>
      <c r="AJ9" s="27">
        <v>9</v>
      </c>
      <c r="AK9" s="27">
        <v>5</v>
      </c>
      <c r="AL9" s="21">
        <v>8</v>
      </c>
      <c r="AM9" s="171">
        <v>1</v>
      </c>
      <c r="AN9" s="21">
        <v>1</v>
      </c>
    </row>
    <row r="10" spans="1:40" ht="12.75">
      <c r="A10" s="3" t="s">
        <v>4</v>
      </c>
      <c r="B10" s="20">
        <v>12</v>
      </c>
      <c r="C10" s="31">
        <v>6</v>
      </c>
      <c r="D10" s="27">
        <v>12</v>
      </c>
      <c r="E10" s="21">
        <v>6</v>
      </c>
      <c r="F10" s="20">
        <v>31</v>
      </c>
      <c r="G10" s="27">
        <v>29</v>
      </c>
      <c r="H10" s="27">
        <v>10</v>
      </c>
      <c r="I10" s="27">
        <v>13</v>
      </c>
      <c r="J10" s="27"/>
      <c r="K10" s="27"/>
      <c r="L10" s="27">
        <v>13</v>
      </c>
      <c r="M10" s="27">
        <v>6</v>
      </c>
      <c r="N10" s="27">
        <v>4</v>
      </c>
      <c r="O10" s="31">
        <v>6</v>
      </c>
      <c r="P10" s="20"/>
      <c r="Q10" s="21"/>
      <c r="R10" s="129">
        <v>3</v>
      </c>
      <c r="S10" s="27">
        <v>3</v>
      </c>
      <c r="T10" s="31"/>
      <c r="U10" s="31"/>
      <c r="V10" s="3" t="s">
        <v>4</v>
      </c>
      <c r="W10" s="20">
        <v>16</v>
      </c>
      <c r="X10" s="27">
        <v>8</v>
      </c>
      <c r="Y10" s="27">
        <v>4</v>
      </c>
      <c r="Z10" s="27"/>
      <c r="AA10" s="27">
        <v>3</v>
      </c>
      <c r="AB10" s="21">
        <v>1</v>
      </c>
      <c r="AC10" s="20">
        <v>4</v>
      </c>
      <c r="AD10" s="21">
        <v>3</v>
      </c>
      <c r="AE10" s="20">
        <v>18</v>
      </c>
      <c r="AF10" s="31">
        <v>5</v>
      </c>
      <c r="AG10" s="20"/>
      <c r="AH10" s="21"/>
      <c r="AI10" s="129">
        <v>1</v>
      </c>
      <c r="AJ10" s="27">
        <v>6</v>
      </c>
      <c r="AK10" s="27">
        <v>1</v>
      </c>
      <c r="AL10" s="21">
        <v>6</v>
      </c>
      <c r="AM10" s="171">
        <v>2</v>
      </c>
      <c r="AN10" s="21">
        <v>1</v>
      </c>
    </row>
    <row r="11" spans="1:40" ht="12.75">
      <c r="A11" s="3" t="s">
        <v>5</v>
      </c>
      <c r="B11" s="20">
        <v>4</v>
      </c>
      <c r="C11" s="31">
        <v>6</v>
      </c>
      <c r="D11" s="27">
        <v>4</v>
      </c>
      <c r="E11" s="21">
        <v>6</v>
      </c>
      <c r="F11" s="20">
        <v>32</v>
      </c>
      <c r="G11" s="27">
        <v>28</v>
      </c>
      <c r="H11" s="27">
        <v>10</v>
      </c>
      <c r="I11" s="27">
        <v>6</v>
      </c>
      <c r="J11" s="27">
        <v>2</v>
      </c>
      <c r="K11" s="27"/>
      <c r="L11" s="27">
        <v>16</v>
      </c>
      <c r="M11" s="27">
        <v>18</v>
      </c>
      <c r="N11" s="27">
        <v>6</v>
      </c>
      <c r="O11" s="31">
        <v>5</v>
      </c>
      <c r="P11" s="20"/>
      <c r="Q11" s="21"/>
      <c r="R11" s="129">
        <v>2</v>
      </c>
      <c r="S11" s="27">
        <v>4</v>
      </c>
      <c r="T11" s="31">
        <v>2</v>
      </c>
      <c r="U11" s="31"/>
      <c r="V11" s="3" t="s">
        <v>5</v>
      </c>
      <c r="W11" s="20">
        <v>12</v>
      </c>
      <c r="X11" s="27">
        <v>11</v>
      </c>
      <c r="Y11" s="27">
        <v>1</v>
      </c>
      <c r="Z11" s="27"/>
      <c r="AA11" s="27">
        <v>1</v>
      </c>
      <c r="AB11" s="21">
        <v>2</v>
      </c>
      <c r="AC11" s="20">
        <v>6</v>
      </c>
      <c r="AD11" s="21">
        <v>9</v>
      </c>
      <c r="AE11" s="20">
        <v>2</v>
      </c>
      <c r="AF11" s="31">
        <v>1</v>
      </c>
      <c r="AG11" s="20">
        <v>5</v>
      </c>
      <c r="AH11" s="21">
        <v>2</v>
      </c>
      <c r="AI11" s="129">
        <v>8</v>
      </c>
      <c r="AJ11" s="27">
        <v>6</v>
      </c>
      <c r="AK11" s="27">
        <v>7</v>
      </c>
      <c r="AL11" s="21">
        <v>6</v>
      </c>
      <c r="AM11" s="171">
        <v>2</v>
      </c>
      <c r="AN11" s="21"/>
    </row>
    <row r="12" spans="1:40" ht="12.75">
      <c r="A12" s="3" t="s">
        <v>6</v>
      </c>
      <c r="B12" s="20">
        <v>4</v>
      </c>
      <c r="C12" s="31">
        <v>7</v>
      </c>
      <c r="D12" s="27">
        <v>4</v>
      </c>
      <c r="E12" s="21">
        <v>7</v>
      </c>
      <c r="F12" s="20">
        <v>14</v>
      </c>
      <c r="G12" s="27">
        <v>20</v>
      </c>
      <c r="H12" s="27">
        <v>7</v>
      </c>
      <c r="I12" s="27">
        <v>8</v>
      </c>
      <c r="J12" s="27"/>
      <c r="K12" s="27"/>
      <c r="L12" s="27">
        <v>2</v>
      </c>
      <c r="M12" s="27">
        <v>11</v>
      </c>
      <c r="N12" s="27">
        <v>2</v>
      </c>
      <c r="O12" s="31">
        <v>10</v>
      </c>
      <c r="P12" s="20"/>
      <c r="Q12" s="21"/>
      <c r="R12" s="129">
        <v>1</v>
      </c>
      <c r="S12" s="27">
        <v>2</v>
      </c>
      <c r="T12" s="31"/>
      <c r="U12" s="31">
        <v>1</v>
      </c>
      <c r="V12" s="3" t="s">
        <v>6</v>
      </c>
      <c r="W12" s="20">
        <v>5</v>
      </c>
      <c r="X12" s="27">
        <v>6</v>
      </c>
      <c r="Y12" s="27"/>
      <c r="Z12" s="27">
        <v>1</v>
      </c>
      <c r="AA12" s="27">
        <v>2</v>
      </c>
      <c r="AB12" s="21"/>
      <c r="AC12" s="20"/>
      <c r="AD12" s="21">
        <v>6</v>
      </c>
      <c r="AE12" s="20">
        <v>2</v>
      </c>
      <c r="AF12" s="31">
        <v>4</v>
      </c>
      <c r="AG12" s="20">
        <v>8</v>
      </c>
      <c r="AH12" s="21"/>
      <c r="AI12" s="129">
        <v>2</v>
      </c>
      <c r="AJ12" s="27">
        <v>6</v>
      </c>
      <c r="AK12" s="27">
        <v>2</v>
      </c>
      <c r="AL12" s="21">
        <v>4</v>
      </c>
      <c r="AM12" s="171">
        <v>2</v>
      </c>
      <c r="AN12" s="21">
        <v>1</v>
      </c>
    </row>
    <row r="13" spans="1:40" ht="12.75">
      <c r="A13" s="3" t="s">
        <v>7</v>
      </c>
      <c r="B13" s="20">
        <v>5</v>
      </c>
      <c r="C13" s="31">
        <v>5</v>
      </c>
      <c r="D13" s="27">
        <v>5</v>
      </c>
      <c r="E13" s="21">
        <v>5</v>
      </c>
      <c r="F13" s="20">
        <v>20</v>
      </c>
      <c r="G13" s="27">
        <v>10</v>
      </c>
      <c r="H13" s="27">
        <v>11</v>
      </c>
      <c r="I13" s="27">
        <v>4</v>
      </c>
      <c r="J13" s="27">
        <v>1</v>
      </c>
      <c r="K13" s="27"/>
      <c r="L13" s="27">
        <v>7</v>
      </c>
      <c r="M13" s="27">
        <v>4</v>
      </c>
      <c r="N13" s="27">
        <v>5</v>
      </c>
      <c r="O13" s="31">
        <v>2</v>
      </c>
      <c r="P13" s="20"/>
      <c r="Q13" s="21"/>
      <c r="R13" s="129">
        <v>1</v>
      </c>
      <c r="S13" s="27">
        <v>2</v>
      </c>
      <c r="T13" s="31"/>
      <c r="U13" s="31"/>
      <c r="V13" s="3" t="s">
        <v>7</v>
      </c>
      <c r="W13" s="20">
        <v>5</v>
      </c>
      <c r="X13" s="27">
        <v>9</v>
      </c>
      <c r="Y13" s="27"/>
      <c r="Z13" s="27"/>
      <c r="AA13" s="27">
        <v>2</v>
      </c>
      <c r="AB13" s="21">
        <v>2</v>
      </c>
      <c r="AC13" s="20"/>
      <c r="AD13" s="21">
        <v>3</v>
      </c>
      <c r="AE13" s="20"/>
      <c r="AF13" s="31">
        <v>2</v>
      </c>
      <c r="AG13" s="20">
        <v>8</v>
      </c>
      <c r="AH13" s="21">
        <v>3</v>
      </c>
      <c r="AI13" s="129">
        <v>5</v>
      </c>
      <c r="AJ13" s="27">
        <v>2</v>
      </c>
      <c r="AK13" s="27">
        <v>5</v>
      </c>
      <c r="AL13" s="21">
        <v>2</v>
      </c>
      <c r="AM13" s="171"/>
      <c r="AN13" s="21">
        <v>1</v>
      </c>
    </row>
    <row r="14" spans="1:40" ht="12.75">
      <c r="A14" s="3" t="s">
        <v>8</v>
      </c>
      <c r="B14" s="20">
        <v>26</v>
      </c>
      <c r="C14" s="31">
        <v>25</v>
      </c>
      <c r="D14" s="27">
        <v>25</v>
      </c>
      <c r="E14" s="21">
        <v>25</v>
      </c>
      <c r="F14" s="20">
        <v>91</v>
      </c>
      <c r="G14" s="27">
        <v>114</v>
      </c>
      <c r="H14" s="27">
        <v>51</v>
      </c>
      <c r="I14" s="27">
        <v>70</v>
      </c>
      <c r="J14" s="27">
        <v>7</v>
      </c>
      <c r="K14" s="27">
        <v>2</v>
      </c>
      <c r="L14" s="27">
        <v>23</v>
      </c>
      <c r="M14" s="27">
        <v>30</v>
      </c>
      <c r="N14" s="27">
        <v>18</v>
      </c>
      <c r="O14" s="31">
        <v>14</v>
      </c>
      <c r="P14" s="20">
        <v>1</v>
      </c>
      <c r="Q14" s="21"/>
      <c r="R14" s="129">
        <v>9</v>
      </c>
      <c r="S14" s="27">
        <v>6</v>
      </c>
      <c r="T14" s="31">
        <v>5</v>
      </c>
      <c r="U14" s="31">
        <v>3</v>
      </c>
      <c r="V14" s="3" t="s">
        <v>8</v>
      </c>
      <c r="W14" s="20">
        <v>19</v>
      </c>
      <c r="X14" s="27">
        <v>24</v>
      </c>
      <c r="Y14" s="27">
        <v>3</v>
      </c>
      <c r="Z14" s="27">
        <v>2</v>
      </c>
      <c r="AA14" s="27">
        <v>2</v>
      </c>
      <c r="AB14" s="21">
        <v>7</v>
      </c>
      <c r="AC14" s="20">
        <v>15</v>
      </c>
      <c r="AD14" s="21">
        <v>8</v>
      </c>
      <c r="AE14" s="20">
        <v>1</v>
      </c>
      <c r="AF14" s="31">
        <v>4</v>
      </c>
      <c r="AG14" s="20">
        <v>27</v>
      </c>
      <c r="AH14" s="21">
        <v>4</v>
      </c>
      <c r="AI14" s="129">
        <v>9</v>
      </c>
      <c r="AJ14" s="27">
        <v>4</v>
      </c>
      <c r="AK14" s="27">
        <v>4</v>
      </c>
      <c r="AL14" s="21">
        <v>1</v>
      </c>
      <c r="AM14" s="171">
        <v>4</v>
      </c>
      <c r="AN14" s="21"/>
    </row>
    <row r="15" spans="1:40" ht="12.75">
      <c r="A15" s="3" t="s">
        <v>9</v>
      </c>
      <c r="B15" s="20">
        <v>12</v>
      </c>
      <c r="C15" s="31">
        <v>16</v>
      </c>
      <c r="D15" s="27">
        <v>12</v>
      </c>
      <c r="E15" s="21">
        <v>16</v>
      </c>
      <c r="F15" s="20">
        <v>46</v>
      </c>
      <c r="G15" s="27">
        <v>47</v>
      </c>
      <c r="H15" s="27">
        <v>28</v>
      </c>
      <c r="I15" s="27">
        <v>20</v>
      </c>
      <c r="J15" s="27">
        <v>5</v>
      </c>
      <c r="K15" s="27">
        <v>1</v>
      </c>
      <c r="L15" s="27">
        <v>13</v>
      </c>
      <c r="M15" s="27">
        <v>18</v>
      </c>
      <c r="N15" s="27">
        <v>7</v>
      </c>
      <c r="O15" s="31">
        <v>12</v>
      </c>
      <c r="P15" s="20"/>
      <c r="Q15" s="21">
        <v>1</v>
      </c>
      <c r="R15" s="129">
        <v>9</v>
      </c>
      <c r="S15" s="27">
        <v>8</v>
      </c>
      <c r="T15" s="31">
        <v>2</v>
      </c>
      <c r="U15" s="31">
        <v>1</v>
      </c>
      <c r="V15" s="3" t="s">
        <v>9</v>
      </c>
      <c r="W15" s="20">
        <v>17</v>
      </c>
      <c r="X15" s="27">
        <v>16</v>
      </c>
      <c r="Y15" s="27"/>
      <c r="Z15" s="27">
        <v>2</v>
      </c>
      <c r="AA15" s="27">
        <v>5</v>
      </c>
      <c r="AB15" s="21">
        <v>6</v>
      </c>
      <c r="AC15" s="20">
        <v>9</v>
      </c>
      <c r="AD15" s="21">
        <v>8</v>
      </c>
      <c r="AE15" s="20">
        <v>32</v>
      </c>
      <c r="AF15" s="31">
        <v>4</v>
      </c>
      <c r="AG15" s="20">
        <v>5</v>
      </c>
      <c r="AH15" s="21">
        <v>9</v>
      </c>
      <c r="AI15" s="129">
        <v>3</v>
      </c>
      <c r="AJ15" s="27">
        <v>11</v>
      </c>
      <c r="AK15" s="27">
        <v>3</v>
      </c>
      <c r="AL15" s="21">
        <v>10</v>
      </c>
      <c r="AM15" s="171">
        <v>7</v>
      </c>
      <c r="AN15" s="21">
        <v>4</v>
      </c>
    </row>
    <row r="16" spans="1:40" ht="12.75">
      <c r="A16" s="3" t="s">
        <v>10</v>
      </c>
      <c r="B16" s="20">
        <v>16</v>
      </c>
      <c r="C16" s="31">
        <v>11</v>
      </c>
      <c r="D16" s="27">
        <v>16</v>
      </c>
      <c r="E16" s="21">
        <v>11</v>
      </c>
      <c r="F16" s="20">
        <v>30</v>
      </c>
      <c r="G16" s="27">
        <v>16</v>
      </c>
      <c r="H16" s="27">
        <v>13</v>
      </c>
      <c r="I16" s="27">
        <v>9</v>
      </c>
      <c r="J16" s="27">
        <v>1</v>
      </c>
      <c r="K16" s="27"/>
      <c r="L16" s="27">
        <v>5</v>
      </c>
      <c r="M16" s="27">
        <v>3</v>
      </c>
      <c r="N16" s="27">
        <v>2</v>
      </c>
      <c r="O16" s="31">
        <v>3</v>
      </c>
      <c r="P16" s="20"/>
      <c r="Q16" s="21"/>
      <c r="R16" s="129">
        <v>5</v>
      </c>
      <c r="S16" s="27">
        <v>2</v>
      </c>
      <c r="T16" s="31">
        <v>1</v>
      </c>
      <c r="U16" s="31"/>
      <c r="V16" s="3" t="s">
        <v>10</v>
      </c>
      <c r="W16" s="20">
        <v>11</v>
      </c>
      <c r="X16" s="27">
        <v>8</v>
      </c>
      <c r="Y16" s="27"/>
      <c r="Z16" s="27"/>
      <c r="AA16" s="27">
        <v>2</v>
      </c>
      <c r="AB16" s="21">
        <v>2</v>
      </c>
      <c r="AC16" s="20">
        <v>7</v>
      </c>
      <c r="AD16" s="21">
        <v>8</v>
      </c>
      <c r="AE16" s="20">
        <v>3</v>
      </c>
      <c r="AF16" s="31">
        <v>3</v>
      </c>
      <c r="AG16" s="20">
        <v>4</v>
      </c>
      <c r="AH16" s="21"/>
      <c r="AI16" s="129">
        <v>7</v>
      </c>
      <c r="AJ16" s="27">
        <v>4</v>
      </c>
      <c r="AK16" s="27">
        <v>7</v>
      </c>
      <c r="AL16" s="21">
        <v>4</v>
      </c>
      <c r="AM16" s="171">
        <v>1</v>
      </c>
      <c r="AN16" s="21">
        <v>6</v>
      </c>
    </row>
    <row r="17" spans="1:40" ht="12.75">
      <c r="A17" s="3" t="s">
        <v>11</v>
      </c>
      <c r="B17" s="20">
        <v>7</v>
      </c>
      <c r="C17" s="31">
        <v>2</v>
      </c>
      <c r="D17" s="27">
        <v>7</v>
      </c>
      <c r="E17" s="21">
        <v>2</v>
      </c>
      <c r="F17" s="20">
        <v>13</v>
      </c>
      <c r="G17" s="27">
        <v>15</v>
      </c>
      <c r="H17" s="27">
        <v>6</v>
      </c>
      <c r="I17" s="27">
        <v>5</v>
      </c>
      <c r="J17" s="27">
        <v>1</v>
      </c>
      <c r="K17" s="27"/>
      <c r="L17" s="27">
        <v>2</v>
      </c>
      <c r="M17" s="27">
        <v>5</v>
      </c>
      <c r="N17" s="27">
        <v>2</v>
      </c>
      <c r="O17" s="31">
        <v>5</v>
      </c>
      <c r="P17" s="20"/>
      <c r="Q17" s="21">
        <v>1</v>
      </c>
      <c r="R17" s="129">
        <v>2</v>
      </c>
      <c r="S17" s="27">
        <v>2</v>
      </c>
      <c r="T17" s="31"/>
      <c r="U17" s="31"/>
      <c r="V17" s="3" t="s">
        <v>11</v>
      </c>
      <c r="W17" s="20"/>
      <c r="X17" s="27">
        <v>5</v>
      </c>
      <c r="Y17" s="27"/>
      <c r="Z17" s="27">
        <v>2</v>
      </c>
      <c r="AA17" s="27"/>
      <c r="AB17" s="21">
        <v>1</v>
      </c>
      <c r="AC17" s="20"/>
      <c r="AD17" s="21">
        <v>3</v>
      </c>
      <c r="AE17" s="20">
        <v>3</v>
      </c>
      <c r="AF17" s="31">
        <v>4</v>
      </c>
      <c r="AG17" s="20">
        <v>4</v>
      </c>
      <c r="AH17" s="21">
        <v>3</v>
      </c>
      <c r="AI17" s="129">
        <v>5</v>
      </c>
      <c r="AJ17" s="27">
        <v>3</v>
      </c>
      <c r="AK17" s="27">
        <v>5</v>
      </c>
      <c r="AL17" s="21">
        <v>3</v>
      </c>
      <c r="AM17" s="171">
        <v>9</v>
      </c>
      <c r="AN17" s="21">
        <v>4</v>
      </c>
    </row>
    <row r="18" spans="1:40" ht="12.75">
      <c r="A18" s="3" t="s">
        <v>12</v>
      </c>
      <c r="B18" s="20">
        <v>18</v>
      </c>
      <c r="C18" s="31">
        <v>11</v>
      </c>
      <c r="D18" s="27">
        <v>18</v>
      </c>
      <c r="E18" s="21">
        <v>11</v>
      </c>
      <c r="F18" s="20">
        <v>30</v>
      </c>
      <c r="G18" s="27">
        <v>39</v>
      </c>
      <c r="H18" s="27">
        <v>19</v>
      </c>
      <c r="I18" s="27">
        <v>26</v>
      </c>
      <c r="J18" s="27">
        <v>1</v>
      </c>
      <c r="K18" s="27">
        <v>2</v>
      </c>
      <c r="L18" s="27">
        <v>7</v>
      </c>
      <c r="M18" s="27">
        <v>8</v>
      </c>
      <c r="N18" s="27">
        <v>7</v>
      </c>
      <c r="O18" s="31">
        <v>8</v>
      </c>
      <c r="P18" s="20"/>
      <c r="Q18" s="21"/>
      <c r="R18" s="129">
        <v>2</v>
      </c>
      <c r="S18" s="27">
        <v>4</v>
      </c>
      <c r="T18" s="31">
        <v>1</v>
      </c>
      <c r="U18" s="31">
        <v>1</v>
      </c>
      <c r="V18" s="3" t="s">
        <v>12</v>
      </c>
      <c r="W18" s="20">
        <v>8</v>
      </c>
      <c r="X18" s="27">
        <v>6</v>
      </c>
      <c r="Y18" s="27"/>
      <c r="Z18" s="27">
        <v>1</v>
      </c>
      <c r="AA18" s="27">
        <v>3</v>
      </c>
      <c r="AB18" s="21">
        <v>2</v>
      </c>
      <c r="AC18" s="20">
        <v>3</v>
      </c>
      <c r="AD18" s="21">
        <v>2</v>
      </c>
      <c r="AE18" s="20">
        <v>6</v>
      </c>
      <c r="AF18" s="31">
        <v>2</v>
      </c>
      <c r="AG18" s="20">
        <v>1</v>
      </c>
      <c r="AH18" s="21">
        <v>1</v>
      </c>
      <c r="AI18" s="129">
        <v>9</v>
      </c>
      <c r="AJ18" s="27">
        <v>8</v>
      </c>
      <c r="AK18" s="27">
        <v>9</v>
      </c>
      <c r="AL18" s="21">
        <v>8</v>
      </c>
      <c r="AM18" s="171">
        <v>1</v>
      </c>
      <c r="AN18" s="21">
        <v>1</v>
      </c>
    </row>
    <row r="19" spans="1:40" ht="12.75">
      <c r="A19" s="3" t="s">
        <v>13</v>
      </c>
      <c r="B19" s="20">
        <v>12</v>
      </c>
      <c r="C19" s="31">
        <v>7</v>
      </c>
      <c r="D19" s="27">
        <v>11</v>
      </c>
      <c r="E19" s="21">
        <v>7</v>
      </c>
      <c r="F19" s="20">
        <v>17</v>
      </c>
      <c r="G19" s="27">
        <v>27</v>
      </c>
      <c r="H19" s="27">
        <v>8</v>
      </c>
      <c r="I19" s="27">
        <v>8</v>
      </c>
      <c r="J19" s="27"/>
      <c r="K19" s="27"/>
      <c r="L19" s="27">
        <v>5</v>
      </c>
      <c r="M19" s="27">
        <v>17</v>
      </c>
      <c r="N19" s="27">
        <v>3</v>
      </c>
      <c r="O19" s="31">
        <v>6</v>
      </c>
      <c r="P19" s="20">
        <v>1</v>
      </c>
      <c r="Q19" s="21"/>
      <c r="R19" s="129">
        <v>3</v>
      </c>
      <c r="S19" s="27">
        <v>3</v>
      </c>
      <c r="T19" s="31"/>
      <c r="U19" s="31"/>
      <c r="V19" s="3" t="s">
        <v>13</v>
      </c>
      <c r="W19" s="20">
        <v>10</v>
      </c>
      <c r="X19" s="27">
        <v>5</v>
      </c>
      <c r="Y19" s="27">
        <v>1</v>
      </c>
      <c r="Z19" s="27"/>
      <c r="AA19" s="27">
        <v>4</v>
      </c>
      <c r="AB19" s="21">
        <v>3</v>
      </c>
      <c r="AC19" s="20">
        <v>1</v>
      </c>
      <c r="AD19" s="21">
        <v>2</v>
      </c>
      <c r="AE19" s="20">
        <v>9</v>
      </c>
      <c r="AF19" s="31">
        <v>1</v>
      </c>
      <c r="AG19" s="20">
        <v>5</v>
      </c>
      <c r="AH19" s="21">
        <v>3</v>
      </c>
      <c r="AI19" s="129">
        <v>8</v>
      </c>
      <c r="AJ19" s="27">
        <v>6</v>
      </c>
      <c r="AK19" s="27">
        <v>8</v>
      </c>
      <c r="AL19" s="21">
        <v>6</v>
      </c>
      <c r="AM19" s="171">
        <v>3</v>
      </c>
      <c r="AN19" s="21">
        <v>1</v>
      </c>
    </row>
    <row r="20" spans="1:40" ht="12.75">
      <c r="A20" s="3" t="s">
        <v>14</v>
      </c>
      <c r="B20" s="20">
        <v>8</v>
      </c>
      <c r="C20" s="31">
        <v>2</v>
      </c>
      <c r="D20" s="27">
        <v>8</v>
      </c>
      <c r="E20" s="21">
        <v>2</v>
      </c>
      <c r="F20" s="20">
        <v>18</v>
      </c>
      <c r="G20" s="27">
        <v>18</v>
      </c>
      <c r="H20" s="27">
        <v>6</v>
      </c>
      <c r="I20" s="27">
        <v>7</v>
      </c>
      <c r="J20" s="27">
        <v>1</v>
      </c>
      <c r="K20" s="27"/>
      <c r="L20" s="27">
        <v>8</v>
      </c>
      <c r="M20" s="27">
        <v>8</v>
      </c>
      <c r="N20" s="27">
        <v>4</v>
      </c>
      <c r="O20" s="31">
        <v>7</v>
      </c>
      <c r="P20" s="20"/>
      <c r="Q20" s="21"/>
      <c r="R20" s="129">
        <v>6</v>
      </c>
      <c r="S20" s="27">
        <v>1</v>
      </c>
      <c r="T20" s="31">
        <v>1</v>
      </c>
      <c r="U20" s="31">
        <v>1</v>
      </c>
      <c r="V20" s="3" t="s">
        <v>14</v>
      </c>
      <c r="W20" s="20">
        <v>7</v>
      </c>
      <c r="X20" s="27">
        <v>1</v>
      </c>
      <c r="Y20" s="27">
        <v>1</v>
      </c>
      <c r="Z20" s="27">
        <v>1</v>
      </c>
      <c r="AA20" s="27">
        <v>2</v>
      </c>
      <c r="AB20" s="21"/>
      <c r="AC20" s="20">
        <v>8</v>
      </c>
      <c r="AD20" s="21">
        <v>4</v>
      </c>
      <c r="AE20" s="20">
        <v>2</v>
      </c>
      <c r="AF20" s="31">
        <v>1</v>
      </c>
      <c r="AG20" s="20"/>
      <c r="AH20" s="21"/>
      <c r="AI20" s="129">
        <v>3</v>
      </c>
      <c r="AJ20" s="27">
        <v>1</v>
      </c>
      <c r="AK20" s="27">
        <v>3</v>
      </c>
      <c r="AL20" s="21">
        <v>1</v>
      </c>
      <c r="AM20" s="171"/>
      <c r="AN20" s="21"/>
    </row>
    <row r="21" spans="1:40" ht="12.75">
      <c r="A21" s="3" t="s">
        <v>15</v>
      </c>
      <c r="B21" s="20">
        <v>6</v>
      </c>
      <c r="C21" s="31">
        <v>5</v>
      </c>
      <c r="D21" s="27">
        <v>6</v>
      </c>
      <c r="E21" s="21">
        <v>5</v>
      </c>
      <c r="F21" s="20">
        <v>16</v>
      </c>
      <c r="G21" s="27">
        <v>9</v>
      </c>
      <c r="H21" s="27">
        <v>6</v>
      </c>
      <c r="I21" s="27">
        <v>7</v>
      </c>
      <c r="J21" s="27">
        <v>1</v>
      </c>
      <c r="K21" s="27"/>
      <c r="L21" s="27">
        <v>4</v>
      </c>
      <c r="M21" s="27"/>
      <c r="N21" s="27">
        <v>2</v>
      </c>
      <c r="O21" s="31">
        <v>0</v>
      </c>
      <c r="P21" s="20"/>
      <c r="Q21" s="21"/>
      <c r="R21" s="129">
        <v>1</v>
      </c>
      <c r="S21" s="27">
        <v>2</v>
      </c>
      <c r="T21" s="31"/>
      <c r="U21" s="31"/>
      <c r="V21" s="3" t="s">
        <v>15</v>
      </c>
      <c r="W21" s="20">
        <v>4</v>
      </c>
      <c r="X21" s="27"/>
      <c r="Y21" s="27"/>
      <c r="Z21" s="27"/>
      <c r="AA21" s="27">
        <v>2</v>
      </c>
      <c r="AB21" s="21"/>
      <c r="AC21" s="20"/>
      <c r="AD21" s="21">
        <v>1</v>
      </c>
      <c r="AE21" s="20">
        <v>2</v>
      </c>
      <c r="AF21" s="31">
        <v>1</v>
      </c>
      <c r="AG21" s="20">
        <v>2</v>
      </c>
      <c r="AH21" s="21">
        <v>2</v>
      </c>
      <c r="AI21" s="129">
        <v>2</v>
      </c>
      <c r="AJ21" s="27">
        <v>6</v>
      </c>
      <c r="AK21" s="27">
        <v>2</v>
      </c>
      <c r="AL21" s="21">
        <v>6</v>
      </c>
      <c r="AM21" s="171">
        <v>1</v>
      </c>
      <c r="AN21" s="21">
        <v>1</v>
      </c>
    </row>
    <row r="22" spans="1:40" ht="12.75">
      <c r="A22" s="3" t="s">
        <v>16</v>
      </c>
      <c r="B22" s="20">
        <v>16</v>
      </c>
      <c r="C22" s="31">
        <v>6</v>
      </c>
      <c r="D22" s="27">
        <v>15</v>
      </c>
      <c r="E22" s="21">
        <v>6</v>
      </c>
      <c r="F22" s="20">
        <v>57</v>
      </c>
      <c r="G22" s="27">
        <v>46</v>
      </c>
      <c r="H22" s="27">
        <v>21</v>
      </c>
      <c r="I22" s="27">
        <v>19</v>
      </c>
      <c r="J22" s="27">
        <v>1</v>
      </c>
      <c r="K22" s="27">
        <v>1</v>
      </c>
      <c r="L22" s="27">
        <v>14</v>
      </c>
      <c r="M22" s="27">
        <v>15</v>
      </c>
      <c r="N22" s="27">
        <v>5</v>
      </c>
      <c r="O22" s="31">
        <v>5</v>
      </c>
      <c r="P22" s="20">
        <v>1</v>
      </c>
      <c r="Q22" s="21">
        <v>1</v>
      </c>
      <c r="R22" s="129">
        <v>4</v>
      </c>
      <c r="S22" s="27">
        <v>4</v>
      </c>
      <c r="T22" s="31">
        <v>1</v>
      </c>
      <c r="U22" s="31"/>
      <c r="V22" s="3" t="s">
        <v>16</v>
      </c>
      <c r="W22" s="20">
        <v>11</v>
      </c>
      <c r="X22" s="27">
        <v>13</v>
      </c>
      <c r="Y22" s="27">
        <v>2</v>
      </c>
      <c r="Z22" s="27">
        <v>3</v>
      </c>
      <c r="AA22" s="27">
        <v>3</v>
      </c>
      <c r="AB22" s="21">
        <v>3</v>
      </c>
      <c r="AC22" s="20">
        <v>4</v>
      </c>
      <c r="AD22" s="21">
        <v>6</v>
      </c>
      <c r="AE22" s="20"/>
      <c r="AF22" s="31"/>
      <c r="AG22" s="20">
        <v>1</v>
      </c>
      <c r="AH22" s="21"/>
      <c r="AI22" s="129">
        <v>8</v>
      </c>
      <c r="AJ22" s="27">
        <v>7</v>
      </c>
      <c r="AK22" s="27">
        <v>6</v>
      </c>
      <c r="AL22" s="21">
        <v>4</v>
      </c>
      <c r="AM22" s="171">
        <v>1</v>
      </c>
      <c r="AN22" s="21"/>
    </row>
    <row r="23" spans="1:40" ht="12.75">
      <c r="A23" s="3" t="s">
        <v>17</v>
      </c>
      <c r="B23" s="20">
        <v>10</v>
      </c>
      <c r="C23" s="31">
        <v>9</v>
      </c>
      <c r="D23" s="27">
        <v>10</v>
      </c>
      <c r="E23" s="21">
        <v>9</v>
      </c>
      <c r="F23" s="20">
        <v>24</v>
      </c>
      <c r="G23" s="27">
        <v>39</v>
      </c>
      <c r="H23" s="27">
        <v>13</v>
      </c>
      <c r="I23" s="27">
        <v>23</v>
      </c>
      <c r="J23" s="27">
        <v>1</v>
      </c>
      <c r="K23" s="27">
        <v>4</v>
      </c>
      <c r="L23" s="27">
        <v>7</v>
      </c>
      <c r="M23" s="27">
        <v>10</v>
      </c>
      <c r="N23" s="27">
        <v>6</v>
      </c>
      <c r="O23" s="31">
        <v>4</v>
      </c>
      <c r="P23" s="20"/>
      <c r="Q23" s="21"/>
      <c r="R23" s="129">
        <v>4</v>
      </c>
      <c r="S23" s="27">
        <v>2</v>
      </c>
      <c r="T23" s="31">
        <v>1</v>
      </c>
      <c r="U23" s="31">
        <v>1</v>
      </c>
      <c r="V23" s="3" t="s">
        <v>17</v>
      </c>
      <c r="W23" s="20">
        <v>9</v>
      </c>
      <c r="X23" s="27">
        <v>14</v>
      </c>
      <c r="Y23" s="27">
        <v>2</v>
      </c>
      <c r="Z23" s="27">
        <v>2</v>
      </c>
      <c r="AA23" s="27">
        <v>1</v>
      </c>
      <c r="AB23" s="21">
        <v>2</v>
      </c>
      <c r="AC23" s="20">
        <v>8</v>
      </c>
      <c r="AD23" s="21">
        <v>7</v>
      </c>
      <c r="AE23" s="20">
        <v>27</v>
      </c>
      <c r="AF23" s="31">
        <v>7</v>
      </c>
      <c r="AG23" s="20"/>
      <c r="AH23" s="21"/>
      <c r="AI23" s="129">
        <v>8</v>
      </c>
      <c r="AJ23" s="27">
        <v>15</v>
      </c>
      <c r="AK23" s="27">
        <v>6</v>
      </c>
      <c r="AL23" s="21">
        <v>14</v>
      </c>
      <c r="AM23" s="171"/>
      <c r="AN23" s="21">
        <v>4</v>
      </c>
    </row>
    <row r="24" spans="1:40" ht="12.75">
      <c r="A24" s="3" t="s">
        <v>18</v>
      </c>
      <c r="B24" s="20">
        <v>12</v>
      </c>
      <c r="C24" s="31">
        <v>14</v>
      </c>
      <c r="D24" s="27">
        <v>12</v>
      </c>
      <c r="E24" s="21">
        <v>14</v>
      </c>
      <c r="F24" s="20">
        <v>35</v>
      </c>
      <c r="G24" s="27">
        <v>38</v>
      </c>
      <c r="H24" s="27">
        <v>13</v>
      </c>
      <c r="I24" s="27">
        <v>22</v>
      </c>
      <c r="J24" s="27"/>
      <c r="K24" s="27"/>
      <c r="L24" s="27">
        <v>14</v>
      </c>
      <c r="M24" s="27">
        <v>12</v>
      </c>
      <c r="N24" s="27">
        <v>3</v>
      </c>
      <c r="O24" s="31">
        <v>8</v>
      </c>
      <c r="P24" s="20"/>
      <c r="Q24" s="21"/>
      <c r="R24" s="129">
        <v>6</v>
      </c>
      <c r="S24" s="27">
        <v>5</v>
      </c>
      <c r="T24" s="31"/>
      <c r="U24" s="31"/>
      <c r="V24" s="3" t="s">
        <v>18</v>
      </c>
      <c r="W24" s="20">
        <v>4</v>
      </c>
      <c r="X24" s="27">
        <v>5</v>
      </c>
      <c r="Y24" s="27"/>
      <c r="Z24" s="27">
        <v>1</v>
      </c>
      <c r="AA24" s="27">
        <v>1</v>
      </c>
      <c r="AB24" s="21"/>
      <c r="AC24" s="20">
        <v>6</v>
      </c>
      <c r="AD24" s="21">
        <v>8</v>
      </c>
      <c r="AE24" s="20"/>
      <c r="AF24" s="31">
        <v>1</v>
      </c>
      <c r="AG24" s="20"/>
      <c r="AH24" s="21"/>
      <c r="AI24" s="129">
        <v>5</v>
      </c>
      <c r="AJ24" s="27">
        <v>4</v>
      </c>
      <c r="AK24" s="27">
        <v>5</v>
      </c>
      <c r="AL24" s="21">
        <v>4</v>
      </c>
      <c r="AM24" s="171">
        <v>3</v>
      </c>
      <c r="AN24" s="21"/>
    </row>
    <row r="25" spans="1:40" ht="12.75">
      <c r="A25" s="3" t="s">
        <v>19</v>
      </c>
      <c r="B25" s="20">
        <v>9</v>
      </c>
      <c r="C25" s="31">
        <v>6</v>
      </c>
      <c r="D25" s="27">
        <v>9</v>
      </c>
      <c r="E25" s="21">
        <v>6</v>
      </c>
      <c r="F25" s="20">
        <v>8</v>
      </c>
      <c r="G25" s="27">
        <v>14</v>
      </c>
      <c r="H25" s="27">
        <v>3</v>
      </c>
      <c r="I25" s="27">
        <v>11</v>
      </c>
      <c r="J25" s="27"/>
      <c r="K25" s="27">
        <v>1</v>
      </c>
      <c r="L25" s="27">
        <v>5</v>
      </c>
      <c r="M25" s="27">
        <v>1</v>
      </c>
      <c r="N25" s="27">
        <v>5</v>
      </c>
      <c r="O25" s="31">
        <v>1</v>
      </c>
      <c r="P25" s="20">
        <v>1</v>
      </c>
      <c r="Q25" s="21"/>
      <c r="R25" s="129">
        <v>2</v>
      </c>
      <c r="S25" s="27">
        <v>3</v>
      </c>
      <c r="T25" s="31">
        <v>1</v>
      </c>
      <c r="U25" s="31">
        <v>1</v>
      </c>
      <c r="V25" s="3" t="s">
        <v>19</v>
      </c>
      <c r="W25" s="20">
        <v>4</v>
      </c>
      <c r="X25" s="27">
        <v>6</v>
      </c>
      <c r="Y25" s="27"/>
      <c r="Z25" s="27"/>
      <c r="AA25" s="27">
        <v>1</v>
      </c>
      <c r="AB25" s="21">
        <v>3</v>
      </c>
      <c r="AC25" s="20">
        <v>2</v>
      </c>
      <c r="AD25" s="21">
        <v>1</v>
      </c>
      <c r="AE25" s="20"/>
      <c r="AF25" s="31">
        <v>1</v>
      </c>
      <c r="AG25" s="20">
        <v>6</v>
      </c>
      <c r="AH25" s="21">
        <v>3</v>
      </c>
      <c r="AI25" s="129">
        <v>2</v>
      </c>
      <c r="AJ25" s="27">
        <v>4</v>
      </c>
      <c r="AK25" s="27">
        <v>1</v>
      </c>
      <c r="AL25" s="21">
        <v>3</v>
      </c>
      <c r="AM25" s="171">
        <v>1</v>
      </c>
      <c r="AN25" s="21"/>
    </row>
    <row r="26" spans="1:40" ht="12.75">
      <c r="A26" s="3" t="s">
        <v>20</v>
      </c>
      <c r="B26" s="20">
        <v>14</v>
      </c>
      <c r="C26" s="31">
        <v>10</v>
      </c>
      <c r="D26" s="27">
        <v>14</v>
      </c>
      <c r="E26" s="21">
        <v>10</v>
      </c>
      <c r="F26" s="20">
        <v>23</v>
      </c>
      <c r="G26" s="27">
        <v>18</v>
      </c>
      <c r="H26" s="27">
        <v>12</v>
      </c>
      <c r="I26" s="27">
        <v>12</v>
      </c>
      <c r="J26" s="27">
        <v>2</v>
      </c>
      <c r="K26" s="27">
        <v>1</v>
      </c>
      <c r="L26" s="27">
        <v>5</v>
      </c>
      <c r="M26" s="27">
        <v>5</v>
      </c>
      <c r="N26" s="27">
        <v>3</v>
      </c>
      <c r="O26" s="31">
        <v>4</v>
      </c>
      <c r="P26" s="20">
        <v>1</v>
      </c>
      <c r="Q26" s="21"/>
      <c r="R26" s="129">
        <v>3</v>
      </c>
      <c r="S26" s="27">
        <v>2</v>
      </c>
      <c r="T26" s="31">
        <v>2</v>
      </c>
      <c r="U26" s="31">
        <v>1</v>
      </c>
      <c r="V26" s="3" t="s">
        <v>20</v>
      </c>
      <c r="W26" s="20">
        <v>5</v>
      </c>
      <c r="X26" s="27">
        <v>6</v>
      </c>
      <c r="Y26" s="27"/>
      <c r="Z26" s="27"/>
      <c r="AA26" s="27">
        <v>1</v>
      </c>
      <c r="AB26" s="21">
        <v>1</v>
      </c>
      <c r="AC26" s="20">
        <v>5</v>
      </c>
      <c r="AD26" s="21">
        <v>3</v>
      </c>
      <c r="AE26" s="20">
        <v>2</v>
      </c>
      <c r="AF26" s="31">
        <v>2</v>
      </c>
      <c r="AG26" s="20"/>
      <c r="AH26" s="21">
        <v>1</v>
      </c>
      <c r="AI26" s="129">
        <v>4</v>
      </c>
      <c r="AJ26" s="27">
        <v>11</v>
      </c>
      <c r="AK26" s="27">
        <v>3</v>
      </c>
      <c r="AL26" s="21">
        <v>11</v>
      </c>
      <c r="AM26" s="171">
        <v>1</v>
      </c>
      <c r="AN26" s="21"/>
    </row>
    <row r="27" spans="1:40" ht="12.75">
      <c r="A27" s="3" t="s">
        <v>21</v>
      </c>
      <c r="B27" s="20">
        <v>24</v>
      </c>
      <c r="C27" s="31">
        <v>16</v>
      </c>
      <c r="D27" s="27">
        <v>24</v>
      </c>
      <c r="E27" s="21">
        <v>16</v>
      </c>
      <c r="F27" s="20">
        <v>51</v>
      </c>
      <c r="G27" s="27">
        <v>32</v>
      </c>
      <c r="H27" s="27">
        <v>31</v>
      </c>
      <c r="I27" s="27">
        <v>13</v>
      </c>
      <c r="J27" s="27">
        <v>3</v>
      </c>
      <c r="K27" s="27"/>
      <c r="L27" s="27">
        <v>11</v>
      </c>
      <c r="M27" s="27">
        <v>13</v>
      </c>
      <c r="N27" s="27">
        <v>4</v>
      </c>
      <c r="O27" s="31">
        <v>11</v>
      </c>
      <c r="P27" s="20">
        <v>1</v>
      </c>
      <c r="Q27" s="21"/>
      <c r="R27" s="129">
        <v>3</v>
      </c>
      <c r="S27" s="27">
        <v>7</v>
      </c>
      <c r="T27" s="31">
        <v>2</v>
      </c>
      <c r="U27" s="31">
        <v>5</v>
      </c>
      <c r="V27" s="3" t="s">
        <v>21</v>
      </c>
      <c r="W27" s="20">
        <v>9</v>
      </c>
      <c r="X27" s="27">
        <v>12</v>
      </c>
      <c r="Y27" s="27"/>
      <c r="Z27" s="27"/>
      <c r="AA27" s="27">
        <v>2</v>
      </c>
      <c r="AB27" s="21">
        <v>1</v>
      </c>
      <c r="AC27" s="20">
        <v>4</v>
      </c>
      <c r="AD27" s="21">
        <v>8</v>
      </c>
      <c r="AE27" s="20">
        <v>11</v>
      </c>
      <c r="AF27" s="31">
        <v>7</v>
      </c>
      <c r="AG27" s="20">
        <v>2</v>
      </c>
      <c r="AH27" s="21"/>
      <c r="AI27" s="129">
        <v>10</v>
      </c>
      <c r="AJ27" s="27">
        <v>15</v>
      </c>
      <c r="AK27" s="27">
        <v>10</v>
      </c>
      <c r="AL27" s="21">
        <v>14</v>
      </c>
      <c r="AM27" s="171">
        <v>2</v>
      </c>
      <c r="AN27" s="21">
        <v>2</v>
      </c>
    </row>
    <row r="28" spans="1:40" ht="12.75">
      <c r="A28" s="3" t="s">
        <v>22</v>
      </c>
      <c r="B28" s="20">
        <v>5</v>
      </c>
      <c r="C28" s="31">
        <v>12</v>
      </c>
      <c r="D28" s="27">
        <v>5</v>
      </c>
      <c r="E28" s="21">
        <v>12</v>
      </c>
      <c r="F28" s="20">
        <v>34</v>
      </c>
      <c r="G28" s="27">
        <v>12</v>
      </c>
      <c r="H28" s="27">
        <v>18</v>
      </c>
      <c r="I28" s="27">
        <v>5</v>
      </c>
      <c r="J28" s="27"/>
      <c r="K28" s="27"/>
      <c r="L28" s="27">
        <v>9</v>
      </c>
      <c r="M28" s="27">
        <v>1</v>
      </c>
      <c r="N28" s="27">
        <v>5</v>
      </c>
      <c r="O28" s="31">
        <v>1</v>
      </c>
      <c r="P28" s="20"/>
      <c r="Q28" s="21"/>
      <c r="R28" s="129">
        <v>1</v>
      </c>
      <c r="S28" s="27"/>
      <c r="T28" s="31"/>
      <c r="U28" s="31"/>
      <c r="V28" s="3" t="s">
        <v>22</v>
      </c>
      <c r="W28" s="20">
        <v>6</v>
      </c>
      <c r="X28" s="27">
        <v>4</v>
      </c>
      <c r="Y28" s="27">
        <v>1</v>
      </c>
      <c r="Z28" s="27"/>
      <c r="AA28" s="27">
        <v>1</v>
      </c>
      <c r="AB28" s="21">
        <v>2</v>
      </c>
      <c r="AC28" s="20">
        <v>3</v>
      </c>
      <c r="AD28" s="21">
        <v>3</v>
      </c>
      <c r="AE28" s="20">
        <v>9</v>
      </c>
      <c r="AF28" s="31">
        <v>6</v>
      </c>
      <c r="AG28" s="20">
        <v>1</v>
      </c>
      <c r="AH28" s="21">
        <v>3</v>
      </c>
      <c r="AI28" s="129">
        <v>6</v>
      </c>
      <c r="AJ28" s="27">
        <v>10</v>
      </c>
      <c r="AK28" s="27">
        <v>5</v>
      </c>
      <c r="AL28" s="21">
        <v>10</v>
      </c>
      <c r="AM28" s="171">
        <v>2</v>
      </c>
      <c r="AN28" s="21">
        <v>2</v>
      </c>
    </row>
    <row r="29" spans="1:40" ht="12.75">
      <c r="A29" s="3" t="s">
        <v>23</v>
      </c>
      <c r="B29" s="20">
        <v>6</v>
      </c>
      <c r="C29" s="31">
        <v>3</v>
      </c>
      <c r="D29" s="27">
        <v>6</v>
      </c>
      <c r="E29" s="21">
        <v>3</v>
      </c>
      <c r="F29" s="20">
        <v>13</v>
      </c>
      <c r="G29" s="27">
        <v>19</v>
      </c>
      <c r="H29" s="27">
        <v>7</v>
      </c>
      <c r="I29" s="27">
        <v>7</v>
      </c>
      <c r="J29" s="27">
        <v>2</v>
      </c>
      <c r="K29" s="27">
        <v>2</v>
      </c>
      <c r="L29" s="27">
        <v>1</v>
      </c>
      <c r="M29" s="27">
        <v>9</v>
      </c>
      <c r="N29" s="27">
        <v>1</v>
      </c>
      <c r="O29" s="31">
        <v>3</v>
      </c>
      <c r="P29" s="20">
        <v>1</v>
      </c>
      <c r="Q29" s="21"/>
      <c r="R29" s="129">
        <v>2</v>
      </c>
      <c r="S29" s="27">
        <v>3</v>
      </c>
      <c r="T29" s="31"/>
      <c r="U29" s="31"/>
      <c r="V29" s="3" t="s">
        <v>23</v>
      </c>
      <c r="W29" s="20">
        <v>9</v>
      </c>
      <c r="X29" s="27">
        <v>3</v>
      </c>
      <c r="Y29" s="27"/>
      <c r="Z29" s="27"/>
      <c r="AA29" s="27">
        <v>4</v>
      </c>
      <c r="AB29" s="21">
        <v>1</v>
      </c>
      <c r="AC29" s="20">
        <v>2</v>
      </c>
      <c r="AD29" s="21">
        <v>2</v>
      </c>
      <c r="AE29" s="20">
        <v>1</v>
      </c>
      <c r="AF29" s="31"/>
      <c r="AG29" s="20">
        <v>1</v>
      </c>
      <c r="AH29" s="21">
        <v>1</v>
      </c>
      <c r="AI29" s="129">
        <v>6</v>
      </c>
      <c r="AJ29" s="27">
        <v>4</v>
      </c>
      <c r="AK29" s="27">
        <v>5</v>
      </c>
      <c r="AL29" s="21">
        <v>4</v>
      </c>
      <c r="AM29" s="171">
        <v>2</v>
      </c>
      <c r="AN29" s="21"/>
    </row>
    <row r="30" spans="1:40" ht="12.75">
      <c r="A30" s="3" t="s">
        <v>24</v>
      </c>
      <c r="B30" s="20">
        <v>6</v>
      </c>
      <c r="C30" s="31">
        <v>6</v>
      </c>
      <c r="D30" s="27">
        <v>6</v>
      </c>
      <c r="E30" s="21">
        <v>6</v>
      </c>
      <c r="F30" s="20">
        <v>39</v>
      </c>
      <c r="G30" s="27">
        <v>28</v>
      </c>
      <c r="H30" s="27">
        <v>18</v>
      </c>
      <c r="I30" s="27">
        <v>17</v>
      </c>
      <c r="J30" s="27"/>
      <c r="K30" s="27">
        <v>1</v>
      </c>
      <c r="L30" s="27">
        <v>11</v>
      </c>
      <c r="M30" s="27">
        <v>9</v>
      </c>
      <c r="N30" s="27">
        <v>9</v>
      </c>
      <c r="O30" s="31">
        <v>3</v>
      </c>
      <c r="P30" s="20"/>
      <c r="Q30" s="21">
        <v>1</v>
      </c>
      <c r="R30" s="129">
        <v>4</v>
      </c>
      <c r="S30" s="27">
        <v>1</v>
      </c>
      <c r="T30" s="31">
        <v>2</v>
      </c>
      <c r="U30" s="31"/>
      <c r="V30" s="3" t="s">
        <v>24</v>
      </c>
      <c r="W30" s="20">
        <v>6</v>
      </c>
      <c r="X30" s="27">
        <v>3</v>
      </c>
      <c r="Y30" s="27">
        <v>1</v>
      </c>
      <c r="Z30" s="27"/>
      <c r="AA30" s="27">
        <v>1</v>
      </c>
      <c r="AB30" s="21">
        <v>1</v>
      </c>
      <c r="AC30" s="20">
        <v>3</v>
      </c>
      <c r="AD30" s="21">
        <v>4</v>
      </c>
      <c r="AE30" s="20">
        <v>1</v>
      </c>
      <c r="AF30" s="31">
        <v>4</v>
      </c>
      <c r="AG30" s="20">
        <v>5</v>
      </c>
      <c r="AH30" s="21">
        <v>2</v>
      </c>
      <c r="AI30" s="129">
        <v>3</v>
      </c>
      <c r="AJ30" s="27">
        <v>3</v>
      </c>
      <c r="AK30" s="27">
        <v>3</v>
      </c>
      <c r="AL30" s="21">
        <v>2</v>
      </c>
      <c r="AM30" s="171">
        <v>5</v>
      </c>
      <c r="AN30" s="21">
        <v>1</v>
      </c>
    </row>
    <row r="31" spans="1:40" ht="13.5" thickBot="1">
      <c r="A31" s="53" t="s">
        <v>25</v>
      </c>
      <c r="B31" s="82">
        <v>6</v>
      </c>
      <c r="C31" s="125">
        <v>8</v>
      </c>
      <c r="D31" s="84">
        <v>6</v>
      </c>
      <c r="E31" s="85">
        <v>8</v>
      </c>
      <c r="F31" s="82">
        <v>22</v>
      </c>
      <c r="G31" s="84">
        <v>16</v>
      </c>
      <c r="H31" s="84">
        <v>14</v>
      </c>
      <c r="I31" s="84">
        <v>7</v>
      </c>
      <c r="J31" s="84">
        <v>1</v>
      </c>
      <c r="K31" s="84">
        <v>1</v>
      </c>
      <c r="L31" s="84">
        <v>5</v>
      </c>
      <c r="M31" s="84">
        <v>5</v>
      </c>
      <c r="N31" s="84">
        <v>1</v>
      </c>
      <c r="O31" s="125">
        <v>4</v>
      </c>
      <c r="P31" s="173"/>
      <c r="Q31" s="175">
        <v>1</v>
      </c>
      <c r="R31" s="177"/>
      <c r="S31" s="84">
        <v>2</v>
      </c>
      <c r="T31" s="125"/>
      <c r="U31" s="125"/>
      <c r="V31" s="53" t="s">
        <v>25</v>
      </c>
      <c r="W31" s="82">
        <v>6</v>
      </c>
      <c r="X31" s="84">
        <v>4</v>
      </c>
      <c r="Y31" s="84"/>
      <c r="Z31" s="84"/>
      <c r="AA31" s="84">
        <v>2</v>
      </c>
      <c r="AB31" s="85">
        <v>1</v>
      </c>
      <c r="AC31" s="82">
        <v>4</v>
      </c>
      <c r="AD31" s="85">
        <v>2</v>
      </c>
      <c r="AE31" s="82"/>
      <c r="AF31" s="125"/>
      <c r="AG31" s="82"/>
      <c r="AH31" s="85"/>
      <c r="AI31" s="177">
        <v>3</v>
      </c>
      <c r="AJ31" s="84">
        <v>7</v>
      </c>
      <c r="AK31" s="84">
        <v>3</v>
      </c>
      <c r="AL31" s="85">
        <v>7</v>
      </c>
      <c r="AM31" s="172">
        <v>2</v>
      </c>
      <c r="AN31" s="85"/>
    </row>
    <row r="32" spans="1:40" s="6" customFormat="1" ht="13.5" thickBot="1">
      <c r="A32" s="86" t="s">
        <v>26</v>
      </c>
      <c r="B32" s="87">
        <v>256</v>
      </c>
      <c r="C32" s="126">
        <f>SUM(C7:C31)</f>
        <v>220</v>
      </c>
      <c r="D32" s="126">
        <f aca="true" t="shared" si="0" ref="D32:U32">SUM(D7:D31)</f>
        <v>253</v>
      </c>
      <c r="E32" s="126">
        <f t="shared" si="0"/>
        <v>219</v>
      </c>
      <c r="F32" s="126">
        <f t="shared" si="0"/>
        <v>760</v>
      </c>
      <c r="G32" s="126">
        <f t="shared" si="0"/>
        <v>719</v>
      </c>
      <c r="H32" s="126">
        <f t="shared" si="0"/>
        <v>379</v>
      </c>
      <c r="I32" s="126">
        <f t="shared" si="0"/>
        <v>363</v>
      </c>
      <c r="J32" s="126">
        <f t="shared" si="0"/>
        <v>33</v>
      </c>
      <c r="K32" s="126">
        <f t="shared" si="0"/>
        <v>22</v>
      </c>
      <c r="L32" s="126">
        <f t="shared" si="0"/>
        <v>204</v>
      </c>
      <c r="M32" s="126">
        <f t="shared" si="0"/>
        <v>226</v>
      </c>
      <c r="N32" s="126">
        <f t="shared" si="0"/>
        <v>113</v>
      </c>
      <c r="O32" s="126">
        <f t="shared" si="0"/>
        <v>134</v>
      </c>
      <c r="P32" s="126">
        <f t="shared" si="0"/>
        <v>8</v>
      </c>
      <c r="Q32" s="126">
        <f t="shared" si="0"/>
        <v>7</v>
      </c>
      <c r="R32" s="126">
        <f t="shared" si="0"/>
        <v>91</v>
      </c>
      <c r="S32" s="126">
        <f t="shared" si="0"/>
        <v>80</v>
      </c>
      <c r="T32" s="126">
        <f t="shared" si="0"/>
        <v>23</v>
      </c>
      <c r="U32" s="126">
        <f t="shared" si="0"/>
        <v>21</v>
      </c>
      <c r="V32" s="86" t="s">
        <v>26</v>
      </c>
      <c r="W32" s="87">
        <v>214</v>
      </c>
      <c r="X32" s="184">
        <f aca="true" t="shared" si="1" ref="X32:AN32">SUM(X7:X31)</f>
        <v>196</v>
      </c>
      <c r="Y32" s="184">
        <f t="shared" si="1"/>
        <v>22</v>
      </c>
      <c r="Z32" s="184">
        <f t="shared" si="1"/>
        <v>16</v>
      </c>
      <c r="AA32" s="184">
        <f t="shared" si="1"/>
        <v>55</v>
      </c>
      <c r="AB32" s="166">
        <f t="shared" si="1"/>
        <v>49</v>
      </c>
      <c r="AC32" s="127">
        <f t="shared" si="1"/>
        <v>103</v>
      </c>
      <c r="AD32" s="127">
        <f t="shared" si="1"/>
        <v>112</v>
      </c>
      <c r="AE32" s="126">
        <f t="shared" si="1"/>
        <v>154</v>
      </c>
      <c r="AF32" s="126">
        <f t="shared" si="1"/>
        <v>75</v>
      </c>
      <c r="AG32" s="87">
        <f t="shared" si="1"/>
        <v>98</v>
      </c>
      <c r="AH32" s="166">
        <f t="shared" si="1"/>
        <v>42</v>
      </c>
      <c r="AI32" s="154">
        <f t="shared" si="1"/>
        <v>143</v>
      </c>
      <c r="AJ32" s="184">
        <f t="shared" si="1"/>
        <v>167</v>
      </c>
      <c r="AK32" s="184">
        <f t="shared" si="1"/>
        <v>127</v>
      </c>
      <c r="AL32" s="166">
        <f t="shared" si="1"/>
        <v>152</v>
      </c>
      <c r="AM32" s="182">
        <f t="shared" si="1"/>
        <v>60</v>
      </c>
      <c r="AN32" s="127">
        <f t="shared" si="1"/>
        <v>32</v>
      </c>
    </row>
    <row r="33" spans="1:40" ht="12.75">
      <c r="A33" s="28" t="s">
        <v>27</v>
      </c>
      <c r="B33" s="32">
        <v>288</v>
      </c>
      <c r="C33" s="45">
        <v>335</v>
      </c>
      <c r="D33" s="14">
        <v>285</v>
      </c>
      <c r="E33" s="109">
        <v>334</v>
      </c>
      <c r="F33" s="32">
        <v>938</v>
      </c>
      <c r="G33" s="29">
        <v>864</v>
      </c>
      <c r="H33" s="29">
        <v>595</v>
      </c>
      <c r="I33" s="29">
        <v>566</v>
      </c>
      <c r="J33" s="29">
        <v>57</v>
      </c>
      <c r="K33" s="29">
        <v>60</v>
      </c>
      <c r="L33" s="29">
        <v>243</v>
      </c>
      <c r="M33" s="29">
        <v>212</v>
      </c>
      <c r="N33" s="29">
        <v>170</v>
      </c>
      <c r="O33" s="45">
        <v>145</v>
      </c>
      <c r="P33" s="19">
        <v>7</v>
      </c>
      <c r="Q33" s="161">
        <v>1</v>
      </c>
      <c r="R33" s="176">
        <v>51</v>
      </c>
      <c r="S33" s="29">
        <v>51</v>
      </c>
      <c r="T33" s="45">
        <v>19</v>
      </c>
      <c r="U33" s="45">
        <v>29</v>
      </c>
      <c r="V33" s="28" t="s">
        <v>27</v>
      </c>
      <c r="W33" s="32">
        <v>120</v>
      </c>
      <c r="X33" s="29">
        <v>132</v>
      </c>
      <c r="Y33" s="29">
        <v>9</v>
      </c>
      <c r="Z33" s="29">
        <v>10</v>
      </c>
      <c r="AA33" s="29">
        <v>23</v>
      </c>
      <c r="AB33" s="44">
        <v>25</v>
      </c>
      <c r="AC33" s="32">
        <v>102</v>
      </c>
      <c r="AD33" s="44">
        <v>94</v>
      </c>
      <c r="AE33" s="32">
        <v>95</v>
      </c>
      <c r="AF33" s="45">
        <v>51</v>
      </c>
      <c r="AG33" s="32">
        <v>19</v>
      </c>
      <c r="AH33" s="44">
        <v>10</v>
      </c>
      <c r="AI33" s="176">
        <v>83</v>
      </c>
      <c r="AJ33" s="29">
        <v>112</v>
      </c>
      <c r="AK33" s="29">
        <v>62</v>
      </c>
      <c r="AL33" s="44">
        <v>81</v>
      </c>
      <c r="AM33" s="170">
        <v>27</v>
      </c>
      <c r="AN33" s="73">
        <v>26</v>
      </c>
    </row>
    <row r="34" spans="1:40" ht="12.75">
      <c r="A34" s="3" t="s">
        <v>28</v>
      </c>
      <c r="B34" s="20">
        <v>46</v>
      </c>
      <c r="C34" s="31">
        <v>40</v>
      </c>
      <c r="D34" s="16">
        <v>45</v>
      </c>
      <c r="E34" s="18">
        <v>40</v>
      </c>
      <c r="F34" s="20">
        <v>136</v>
      </c>
      <c r="G34" s="27">
        <v>133</v>
      </c>
      <c r="H34" s="27">
        <v>53</v>
      </c>
      <c r="I34" s="27">
        <v>86</v>
      </c>
      <c r="J34" s="27">
        <v>4</v>
      </c>
      <c r="K34" s="27">
        <v>7</v>
      </c>
      <c r="L34" s="27">
        <v>63</v>
      </c>
      <c r="M34" s="27">
        <v>30</v>
      </c>
      <c r="N34" s="27">
        <v>22</v>
      </c>
      <c r="O34" s="31">
        <v>17</v>
      </c>
      <c r="P34" s="20">
        <v>4</v>
      </c>
      <c r="Q34" s="21">
        <v>2</v>
      </c>
      <c r="R34" s="129">
        <v>4</v>
      </c>
      <c r="S34" s="27">
        <v>8</v>
      </c>
      <c r="T34" s="31">
        <v>2</v>
      </c>
      <c r="U34" s="31">
        <v>1</v>
      </c>
      <c r="V34" s="3" t="s">
        <v>28</v>
      </c>
      <c r="W34" s="20">
        <v>27</v>
      </c>
      <c r="X34" s="27">
        <v>28</v>
      </c>
      <c r="Y34" s="27">
        <v>1</v>
      </c>
      <c r="Z34" s="27">
        <v>1</v>
      </c>
      <c r="AA34" s="27">
        <v>5</v>
      </c>
      <c r="AB34" s="21">
        <v>10</v>
      </c>
      <c r="AC34" s="20">
        <v>30</v>
      </c>
      <c r="AD34" s="21">
        <v>28</v>
      </c>
      <c r="AE34" s="20">
        <v>39</v>
      </c>
      <c r="AF34" s="31">
        <v>25</v>
      </c>
      <c r="AG34" s="20">
        <v>2</v>
      </c>
      <c r="AH34" s="21"/>
      <c r="AI34" s="129">
        <v>23</v>
      </c>
      <c r="AJ34" s="27">
        <v>24</v>
      </c>
      <c r="AK34" s="27">
        <v>21</v>
      </c>
      <c r="AL34" s="21">
        <v>21</v>
      </c>
      <c r="AM34" s="171">
        <v>10</v>
      </c>
      <c r="AN34" s="37">
        <v>9</v>
      </c>
    </row>
    <row r="35" spans="1:40" ht="12.75">
      <c r="A35" s="3" t="s">
        <v>29</v>
      </c>
      <c r="B35" s="20">
        <v>41</v>
      </c>
      <c r="C35" s="31">
        <v>39</v>
      </c>
      <c r="D35" s="16">
        <v>41</v>
      </c>
      <c r="E35" s="18">
        <v>39</v>
      </c>
      <c r="F35" s="20">
        <v>142</v>
      </c>
      <c r="G35" s="27">
        <v>127</v>
      </c>
      <c r="H35" s="27">
        <v>66</v>
      </c>
      <c r="I35" s="27">
        <v>62</v>
      </c>
      <c r="J35" s="27">
        <v>9</v>
      </c>
      <c r="K35" s="27">
        <v>5</v>
      </c>
      <c r="L35" s="27">
        <v>51</v>
      </c>
      <c r="M35" s="27">
        <v>43</v>
      </c>
      <c r="N35" s="27">
        <v>20</v>
      </c>
      <c r="O35" s="31">
        <v>14</v>
      </c>
      <c r="P35" s="20">
        <v>1</v>
      </c>
      <c r="Q35" s="21"/>
      <c r="R35" s="129">
        <v>11</v>
      </c>
      <c r="S35" s="27">
        <v>13</v>
      </c>
      <c r="T35" s="31"/>
      <c r="U35" s="31">
        <v>1</v>
      </c>
      <c r="V35" s="3" t="s">
        <v>29</v>
      </c>
      <c r="W35" s="20">
        <v>18</v>
      </c>
      <c r="X35" s="27">
        <v>20</v>
      </c>
      <c r="Y35" s="27"/>
      <c r="Z35" s="27">
        <v>2</v>
      </c>
      <c r="AA35" s="27">
        <v>4</v>
      </c>
      <c r="AB35" s="21">
        <v>6</v>
      </c>
      <c r="AC35" s="20">
        <v>16</v>
      </c>
      <c r="AD35" s="21">
        <v>20</v>
      </c>
      <c r="AE35" s="20">
        <v>9</v>
      </c>
      <c r="AF35" s="31">
        <v>7</v>
      </c>
      <c r="AG35" s="20">
        <v>15</v>
      </c>
      <c r="AH35" s="21">
        <v>5</v>
      </c>
      <c r="AI35" s="129">
        <v>24</v>
      </c>
      <c r="AJ35" s="27">
        <v>26</v>
      </c>
      <c r="AK35" s="27">
        <v>24</v>
      </c>
      <c r="AL35" s="21">
        <v>21</v>
      </c>
      <c r="AM35" s="171">
        <v>9</v>
      </c>
      <c r="AN35" s="37">
        <v>10</v>
      </c>
    </row>
    <row r="36" spans="1:40" ht="12.75">
      <c r="A36" s="3" t="s">
        <v>30</v>
      </c>
      <c r="B36" s="20">
        <v>18</v>
      </c>
      <c r="C36" s="31">
        <v>23</v>
      </c>
      <c r="D36" s="16">
        <v>17</v>
      </c>
      <c r="E36" s="18">
        <v>23</v>
      </c>
      <c r="F36" s="20">
        <v>46</v>
      </c>
      <c r="G36" s="27">
        <v>57</v>
      </c>
      <c r="H36" s="27">
        <v>22</v>
      </c>
      <c r="I36" s="27">
        <v>25</v>
      </c>
      <c r="J36" s="27">
        <v>3</v>
      </c>
      <c r="K36" s="27">
        <v>1</v>
      </c>
      <c r="L36" s="27">
        <v>18</v>
      </c>
      <c r="M36" s="27">
        <v>24</v>
      </c>
      <c r="N36" s="27">
        <v>17</v>
      </c>
      <c r="O36" s="31">
        <v>14</v>
      </c>
      <c r="P36" s="20">
        <v>1</v>
      </c>
      <c r="Q36" s="21"/>
      <c r="R36" s="129">
        <v>2</v>
      </c>
      <c r="S36" s="27">
        <v>5</v>
      </c>
      <c r="T36" s="31">
        <v>1</v>
      </c>
      <c r="U36" s="31">
        <v>1</v>
      </c>
      <c r="V36" s="3" t="s">
        <v>30</v>
      </c>
      <c r="W36" s="20">
        <v>9</v>
      </c>
      <c r="X36" s="27">
        <v>6</v>
      </c>
      <c r="Y36" s="27"/>
      <c r="Z36" s="27">
        <v>1</v>
      </c>
      <c r="AA36" s="27">
        <v>2</v>
      </c>
      <c r="AB36" s="21">
        <v>1</v>
      </c>
      <c r="AC36" s="20">
        <v>6</v>
      </c>
      <c r="AD36" s="21">
        <v>7</v>
      </c>
      <c r="AE36" s="20">
        <v>37</v>
      </c>
      <c r="AF36" s="31">
        <v>17</v>
      </c>
      <c r="AG36" s="20"/>
      <c r="AH36" s="21"/>
      <c r="AI36" s="129">
        <v>7</v>
      </c>
      <c r="AJ36" s="27">
        <v>17</v>
      </c>
      <c r="AK36" s="27">
        <v>7</v>
      </c>
      <c r="AL36" s="21">
        <v>16</v>
      </c>
      <c r="AM36" s="171"/>
      <c r="AN36" s="37">
        <v>2</v>
      </c>
    </row>
    <row r="37" spans="1:40" ht="13.5" thickBot="1">
      <c r="A37" s="53" t="s">
        <v>31</v>
      </c>
      <c r="B37" s="82">
        <v>51</v>
      </c>
      <c r="C37" s="125">
        <v>56</v>
      </c>
      <c r="D37" s="83">
        <v>49</v>
      </c>
      <c r="E37" s="108">
        <v>56</v>
      </c>
      <c r="F37" s="173">
        <v>144</v>
      </c>
      <c r="G37" s="174">
        <v>127</v>
      </c>
      <c r="H37" s="174">
        <v>74</v>
      </c>
      <c r="I37" s="174">
        <v>66</v>
      </c>
      <c r="J37" s="174">
        <v>7</v>
      </c>
      <c r="K37" s="174">
        <v>7</v>
      </c>
      <c r="L37" s="174">
        <v>52</v>
      </c>
      <c r="M37" s="174">
        <v>38</v>
      </c>
      <c r="N37" s="174">
        <v>17</v>
      </c>
      <c r="O37" s="178">
        <v>17</v>
      </c>
      <c r="P37" s="173">
        <v>3</v>
      </c>
      <c r="Q37" s="175">
        <v>1</v>
      </c>
      <c r="R37" s="177">
        <v>9</v>
      </c>
      <c r="S37" s="84">
        <v>10</v>
      </c>
      <c r="T37" s="125">
        <v>1</v>
      </c>
      <c r="U37" s="125"/>
      <c r="V37" s="53" t="s">
        <v>31</v>
      </c>
      <c r="W37" s="82">
        <v>26</v>
      </c>
      <c r="X37" s="84">
        <v>20</v>
      </c>
      <c r="Y37" s="84">
        <v>1</v>
      </c>
      <c r="Z37" s="84">
        <v>1</v>
      </c>
      <c r="AA37" s="84">
        <v>9</v>
      </c>
      <c r="AB37" s="85">
        <v>5</v>
      </c>
      <c r="AC37" s="82">
        <v>16</v>
      </c>
      <c r="AD37" s="85">
        <v>30</v>
      </c>
      <c r="AE37" s="82">
        <v>20</v>
      </c>
      <c r="AF37" s="125">
        <v>35</v>
      </c>
      <c r="AG37" s="82">
        <v>1</v>
      </c>
      <c r="AH37" s="85">
        <v>4</v>
      </c>
      <c r="AI37" s="177">
        <v>22</v>
      </c>
      <c r="AJ37" s="84">
        <v>12</v>
      </c>
      <c r="AK37" s="84">
        <v>18</v>
      </c>
      <c r="AL37" s="85">
        <v>9</v>
      </c>
      <c r="AM37" s="172">
        <v>5</v>
      </c>
      <c r="AN37" s="54">
        <v>15</v>
      </c>
    </row>
    <row r="38" spans="1:40" s="6" customFormat="1" ht="13.5" thickBot="1">
      <c r="A38" s="86" t="s">
        <v>32</v>
      </c>
      <c r="B38" s="90">
        <f>SUM(B33:B37)</f>
        <v>444</v>
      </c>
      <c r="C38" s="152">
        <f>SUM(C33:C37)</f>
        <v>493</v>
      </c>
      <c r="D38" s="152">
        <f aca="true" t="shared" si="2" ref="D38:U38">SUM(D33:D37)</f>
        <v>437</v>
      </c>
      <c r="E38" s="152">
        <f t="shared" si="2"/>
        <v>492</v>
      </c>
      <c r="F38" s="152">
        <f t="shared" si="2"/>
        <v>1406</v>
      </c>
      <c r="G38" s="152">
        <f t="shared" si="2"/>
        <v>1308</v>
      </c>
      <c r="H38" s="152">
        <f t="shared" si="2"/>
        <v>810</v>
      </c>
      <c r="I38" s="152">
        <f t="shared" si="2"/>
        <v>805</v>
      </c>
      <c r="J38" s="152">
        <f t="shared" si="2"/>
        <v>80</v>
      </c>
      <c r="K38" s="152">
        <f t="shared" si="2"/>
        <v>80</v>
      </c>
      <c r="L38" s="152">
        <f t="shared" si="2"/>
        <v>427</v>
      </c>
      <c r="M38" s="152">
        <f t="shared" si="2"/>
        <v>347</v>
      </c>
      <c r="N38" s="152">
        <f t="shared" si="2"/>
        <v>246</v>
      </c>
      <c r="O38" s="152">
        <f t="shared" si="2"/>
        <v>207</v>
      </c>
      <c r="P38" s="152">
        <f t="shared" si="2"/>
        <v>16</v>
      </c>
      <c r="Q38" s="152">
        <f t="shared" si="2"/>
        <v>4</v>
      </c>
      <c r="R38" s="152">
        <f t="shared" si="2"/>
        <v>77</v>
      </c>
      <c r="S38" s="152">
        <f t="shared" si="2"/>
        <v>87</v>
      </c>
      <c r="T38" s="152">
        <f t="shared" si="2"/>
        <v>23</v>
      </c>
      <c r="U38" s="152">
        <f t="shared" si="2"/>
        <v>32</v>
      </c>
      <c r="V38" s="86" t="s">
        <v>32</v>
      </c>
      <c r="W38" s="90">
        <f aca="true" t="shared" si="3" ref="W38:AN38">SUM(W33:W37)</f>
        <v>200</v>
      </c>
      <c r="X38" s="185">
        <f t="shared" si="3"/>
        <v>206</v>
      </c>
      <c r="Y38" s="185">
        <f t="shared" si="3"/>
        <v>11</v>
      </c>
      <c r="Z38" s="185">
        <f t="shared" si="3"/>
        <v>15</v>
      </c>
      <c r="AA38" s="185">
        <f t="shared" si="3"/>
        <v>43</v>
      </c>
      <c r="AB38" s="169">
        <f t="shared" si="3"/>
        <v>47</v>
      </c>
      <c r="AC38" s="90">
        <f t="shared" si="3"/>
        <v>170</v>
      </c>
      <c r="AD38" s="179">
        <f t="shared" si="3"/>
        <v>179</v>
      </c>
      <c r="AE38" s="90">
        <f t="shared" si="3"/>
        <v>200</v>
      </c>
      <c r="AF38" s="152">
        <f t="shared" si="3"/>
        <v>135</v>
      </c>
      <c r="AG38" s="90">
        <f t="shared" si="3"/>
        <v>37</v>
      </c>
      <c r="AH38" s="169">
        <f t="shared" si="3"/>
        <v>19</v>
      </c>
      <c r="AI38" s="155">
        <f t="shared" si="3"/>
        <v>159</v>
      </c>
      <c r="AJ38" s="185">
        <f t="shared" si="3"/>
        <v>191</v>
      </c>
      <c r="AK38" s="185">
        <f t="shared" si="3"/>
        <v>132</v>
      </c>
      <c r="AL38" s="169">
        <f t="shared" si="3"/>
        <v>148</v>
      </c>
      <c r="AM38" s="155">
        <f t="shared" si="3"/>
        <v>51</v>
      </c>
      <c r="AN38" s="179">
        <f t="shared" si="3"/>
        <v>62</v>
      </c>
    </row>
    <row r="39" spans="1:40" ht="12.75">
      <c r="A39" s="88" t="s">
        <v>33</v>
      </c>
      <c r="B39" s="89">
        <f>B23+B36</f>
        <v>28</v>
      </c>
      <c r="C39" s="153">
        <f>C36+C23</f>
        <v>32</v>
      </c>
      <c r="D39" s="153">
        <f aca="true" t="shared" si="4" ref="D39:U39">D36+D23</f>
        <v>27</v>
      </c>
      <c r="E39" s="153">
        <f t="shared" si="4"/>
        <v>32</v>
      </c>
      <c r="F39" s="153">
        <f t="shared" si="4"/>
        <v>70</v>
      </c>
      <c r="G39" s="153">
        <f t="shared" si="4"/>
        <v>96</v>
      </c>
      <c r="H39" s="153">
        <f t="shared" si="4"/>
        <v>35</v>
      </c>
      <c r="I39" s="153">
        <f t="shared" si="4"/>
        <v>48</v>
      </c>
      <c r="J39" s="153">
        <f t="shared" si="4"/>
        <v>4</v>
      </c>
      <c r="K39" s="153">
        <f t="shared" si="4"/>
        <v>5</v>
      </c>
      <c r="L39" s="153">
        <f t="shared" si="4"/>
        <v>25</v>
      </c>
      <c r="M39" s="153">
        <f t="shared" si="4"/>
        <v>34</v>
      </c>
      <c r="N39" s="153">
        <f t="shared" si="4"/>
        <v>23</v>
      </c>
      <c r="O39" s="153">
        <f t="shared" si="4"/>
        <v>18</v>
      </c>
      <c r="P39" s="153">
        <f t="shared" si="4"/>
        <v>1</v>
      </c>
      <c r="Q39" s="153">
        <f t="shared" si="4"/>
        <v>0</v>
      </c>
      <c r="R39" s="153">
        <f t="shared" si="4"/>
        <v>6</v>
      </c>
      <c r="S39" s="153">
        <f t="shared" si="4"/>
        <v>7</v>
      </c>
      <c r="T39" s="153">
        <f t="shared" si="4"/>
        <v>2</v>
      </c>
      <c r="U39" s="153">
        <f t="shared" si="4"/>
        <v>2</v>
      </c>
      <c r="V39" s="88" t="s">
        <v>33</v>
      </c>
      <c r="W39" s="89">
        <f aca="true" t="shared" si="5" ref="W39:AN39">W23+W36</f>
        <v>18</v>
      </c>
      <c r="X39" s="167">
        <f t="shared" si="5"/>
        <v>20</v>
      </c>
      <c r="Y39" s="167">
        <f t="shared" si="5"/>
        <v>2</v>
      </c>
      <c r="Z39" s="167">
        <f t="shared" si="5"/>
        <v>3</v>
      </c>
      <c r="AA39" s="167">
        <f t="shared" si="5"/>
        <v>3</v>
      </c>
      <c r="AB39" s="168">
        <f t="shared" si="5"/>
        <v>3</v>
      </c>
      <c r="AC39" s="89">
        <f t="shared" si="5"/>
        <v>14</v>
      </c>
      <c r="AD39" s="180">
        <f t="shared" si="5"/>
        <v>14</v>
      </c>
      <c r="AE39" s="89">
        <f t="shared" si="5"/>
        <v>64</v>
      </c>
      <c r="AF39" s="153">
        <f t="shared" si="5"/>
        <v>24</v>
      </c>
      <c r="AG39" s="89">
        <f t="shared" si="5"/>
        <v>0</v>
      </c>
      <c r="AH39" s="168">
        <f t="shared" si="5"/>
        <v>0</v>
      </c>
      <c r="AI39" s="156">
        <f t="shared" si="5"/>
        <v>15</v>
      </c>
      <c r="AJ39" s="167">
        <f t="shared" si="5"/>
        <v>32</v>
      </c>
      <c r="AK39" s="167">
        <f t="shared" si="5"/>
        <v>13</v>
      </c>
      <c r="AL39" s="168">
        <f t="shared" si="5"/>
        <v>30</v>
      </c>
      <c r="AM39" s="156">
        <f t="shared" si="5"/>
        <v>0</v>
      </c>
      <c r="AN39" s="180">
        <f t="shared" si="5"/>
        <v>6</v>
      </c>
    </row>
    <row r="40" spans="1:40" ht="13.5" thickBot="1">
      <c r="A40" s="91"/>
      <c r="B40" s="162"/>
      <c r="C40" s="163"/>
      <c r="D40" s="164"/>
      <c r="E40" s="165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1"/>
      <c r="W40" s="183"/>
      <c r="X40" s="164"/>
      <c r="Y40" s="164"/>
      <c r="Z40" s="164"/>
      <c r="AA40" s="164"/>
      <c r="AB40" s="165"/>
      <c r="AC40" s="181"/>
      <c r="AD40" s="92"/>
      <c r="AE40" s="162"/>
      <c r="AF40" s="163"/>
      <c r="AG40" s="186"/>
      <c r="AH40" s="92"/>
      <c r="AI40" s="188"/>
      <c r="AJ40" s="187"/>
      <c r="AK40" s="187"/>
      <c r="AL40" s="92"/>
      <c r="AM40" s="157"/>
      <c r="AN40" s="181"/>
    </row>
    <row r="41" spans="1:40" s="6" customFormat="1" ht="13.5" thickBot="1">
      <c r="A41" s="86" t="s">
        <v>34</v>
      </c>
      <c r="B41" s="159">
        <f>B32+B38</f>
        <v>700</v>
      </c>
      <c r="C41" s="159">
        <f>C32+C38</f>
        <v>713</v>
      </c>
      <c r="D41" s="159">
        <f aca="true" t="shared" si="6" ref="D41:U41">D32+D38</f>
        <v>690</v>
      </c>
      <c r="E41" s="159">
        <f t="shared" si="6"/>
        <v>711</v>
      </c>
      <c r="F41" s="90">
        <f t="shared" si="6"/>
        <v>2166</v>
      </c>
      <c r="G41" s="90">
        <f t="shared" si="6"/>
        <v>2027</v>
      </c>
      <c r="H41" s="90">
        <f t="shared" si="6"/>
        <v>1189</v>
      </c>
      <c r="I41" s="90">
        <f t="shared" si="6"/>
        <v>1168</v>
      </c>
      <c r="J41" s="90">
        <f t="shared" si="6"/>
        <v>113</v>
      </c>
      <c r="K41" s="90">
        <f t="shared" si="6"/>
        <v>102</v>
      </c>
      <c r="L41" s="90">
        <f t="shared" si="6"/>
        <v>631</v>
      </c>
      <c r="M41" s="90">
        <f t="shared" si="6"/>
        <v>573</v>
      </c>
      <c r="N41" s="90">
        <f t="shared" si="6"/>
        <v>359</v>
      </c>
      <c r="O41" s="90">
        <f t="shared" si="6"/>
        <v>341</v>
      </c>
      <c r="P41" s="90">
        <f t="shared" si="6"/>
        <v>24</v>
      </c>
      <c r="Q41" s="90">
        <f t="shared" si="6"/>
        <v>11</v>
      </c>
      <c r="R41" s="90">
        <f t="shared" si="6"/>
        <v>168</v>
      </c>
      <c r="S41" s="90">
        <f t="shared" si="6"/>
        <v>167</v>
      </c>
      <c r="T41" s="90">
        <f t="shared" si="6"/>
        <v>46</v>
      </c>
      <c r="U41" s="179">
        <f t="shared" si="6"/>
        <v>53</v>
      </c>
      <c r="V41" s="86" t="s">
        <v>34</v>
      </c>
      <c r="W41" s="159">
        <f aca="true" t="shared" si="7" ref="W41:AN41">W32+W38</f>
        <v>414</v>
      </c>
      <c r="X41" s="159">
        <f t="shared" si="7"/>
        <v>402</v>
      </c>
      <c r="Y41" s="159">
        <f t="shared" si="7"/>
        <v>33</v>
      </c>
      <c r="Z41" s="159">
        <f t="shared" si="7"/>
        <v>31</v>
      </c>
      <c r="AA41" s="159">
        <f t="shared" si="7"/>
        <v>98</v>
      </c>
      <c r="AB41" s="159">
        <f t="shared" si="7"/>
        <v>96</v>
      </c>
      <c r="AC41" s="90">
        <f t="shared" si="7"/>
        <v>273</v>
      </c>
      <c r="AD41" s="179">
        <f t="shared" si="7"/>
        <v>291</v>
      </c>
      <c r="AE41" s="155">
        <f t="shared" si="7"/>
        <v>354</v>
      </c>
      <c r="AF41" s="152">
        <f t="shared" si="7"/>
        <v>210</v>
      </c>
      <c r="AG41" s="90">
        <f t="shared" si="7"/>
        <v>135</v>
      </c>
      <c r="AH41" s="169">
        <f t="shared" si="7"/>
        <v>61</v>
      </c>
      <c r="AI41" s="155">
        <f t="shared" si="7"/>
        <v>302</v>
      </c>
      <c r="AJ41" s="185">
        <f t="shared" si="7"/>
        <v>358</v>
      </c>
      <c r="AK41" s="185">
        <f t="shared" si="7"/>
        <v>259</v>
      </c>
      <c r="AL41" s="169">
        <f t="shared" si="7"/>
        <v>300</v>
      </c>
      <c r="AM41" s="155">
        <f t="shared" si="7"/>
        <v>111</v>
      </c>
      <c r="AN41" s="179">
        <f t="shared" si="7"/>
        <v>94</v>
      </c>
    </row>
    <row r="42" spans="1:40" ht="12.75">
      <c r="A42" s="135" t="s">
        <v>61</v>
      </c>
      <c r="B42" s="136">
        <f aca="true" t="shared" si="8" ref="B42:U42">B35+B11</f>
        <v>45</v>
      </c>
      <c r="C42" s="136">
        <f t="shared" si="8"/>
        <v>45</v>
      </c>
      <c r="D42" s="136">
        <f t="shared" si="8"/>
        <v>45</v>
      </c>
      <c r="E42" s="136">
        <f t="shared" si="8"/>
        <v>45</v>
      </c>
      <c r="F42" s="136">
        <f>F35+F11</f>
        <v>174</v>
      </c>
      <c r="G42" s="136">
        <f>G35+G11</f>
        <v>155</v>
      </c>
      <c r="H42" s="136">
        <f t="shared" si="8"/>
        <v>76</v>
      </c>
      <c r="I42" s="136">
        <f t="shared" si="8"/>
        <v>68</v>
      </c>
      <c r="J42" s="136">
        <f t="shared" si="8"/>
        <v>11</v>
      </c>
      <c r="K42" s="136">
        <f t="shared" si="8"/>
        <v>5</v>
      </c>
      <c r="L42" s="136">
        <f t="shared" si="8"/>
        <v>67</v>
      </c>
      <c r="M42" s="136">
        <f t="shared" si="8"/>
        <v>61</v>
      </c>
      <c r="N42" s="136">
        <f t="shared" si="8"/>
        <v>26</v>
      </c>
      <c r="O42" s="136">
        <f t="shared" si="8"/>
        <v>19</v>
      </c>
      <c r="P42" s="136">
        <f t="shared" si="8"/>
        <v>1</v>
      </c>
      <c r="Q42" s="136">
        <f t="shared" si="8"/>
        <v>0</v>
      </c>
      <c r="R42" s="136">
        <f t="shared" si="8"/>
        <v>13</v>
      </c>
      <c r="S42" s="136">
        <f t="shared" si="8"/>
        <v>17</v>
      </c>
      <c r="T42" s="136">
        <f t="shared" si="8"/>
        <v>2</v>
      </c>
      <c r="U42" s="136">
        <f t="shared" si="8"/>
        <v>1</v>
      </c>
      <c r="V42" s="136"/>
      <c r="W42" s="136">
        <f aca="true" t="shared" si="9" ref="W42:AN42">W35+W11</f>
        <v>30</v>
      </c>
      <c r="X42" s="136">
        <f t="shared" si="9"/>
        <v>31</v>
      </c>
      <c r="Y42" s="136">
        <f t="shared" si="9"/>
        <v>1</v>
      </c>
      <c r="Z42" s="136">
        <f t="shared" si="9"/>
        <v>2</v>
      </c>
      <c r="AA42" s="136">
        <f t="shared" si="9"/>
        <v>5</v>
      </c>
      <c r="AB42" s="136">
        <f t="shared" si="9"/>
        <v>8</v>
      </c>
      <c r="AC42" s="136">
        <f t="shared" si="9"/>
        <v>22</v>
      </c>
      <c r="AD42" s="136">
        <f t="shared" si="9"/>
        <v>29</v>
      </c>
      <c r="AE42" s="136">
        <f t="shared" si="9"/>
        <v>11</v>
      </c>
      <c r="AF42" s="136">
        <f t="shared" si="9"/>
        <v>8</v>
      </c>
      <c r="AG42" s="136">
        <f t="shared" si="9"/>
        <v>20</v>
      </c>
      <c r="AH42" s="136">
        <f t="shared" si="9"/>
        <v>7</v>
      </c>
      <c r="AI42" s="136">
        <f t="shared" si="9"/>
        <v>32</v>
      </c>
      <c r="AJ42" s="136">
        <f t="shared" si="9"/>
        <v>32</v>
      </c>
      <c r="AK42" s="136">
        <f t="shared" si="9"/>
        <v>31</v>
      </c>
      <c r="AL42" s="136">
        <f t="shared" si="9"/>
        <v>27</v>
      </c>
      <c r="AM42" s="136">
        <f t="shared" si="9"/>
        <v>11</v>
      </c>
      <c r="AN42" s="136">
        <f t="shared" si="9"/>
        <v>10</v>
      </c>
    </row>
    <row r="43" spans="6:36" ht="12.75"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</row>
    <row r="44" spans="6:36" ht="12.75"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</row>
    <row r="45" spans="6:36" ht="12.75"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</row>
    <row r="46" spans="6:36" ht="12.75"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</row>
  </sheetData>
  <sheetProtection/>
  <mergeCells count="26">
    <mergeCell ref="A2:AB2"/>
    <mergeCell ref="L5:M5"/>
    <mergeCell ref="N5:O5"/>
    <mergeCell ref="H5:I5"/>
    <mergeCell ref="J5:K5"/>
    <mergeCell ref="A4:A6"/>
    <mergeCell ref="W4:AB4"/>
    <mergeCell ref="B4:E4"/>
    <mergeCell ref="D5:E5"/>
    <mergeCell ref="B5:C5"/>
    <mergeCell ref="AM5:AN5"/>
    <mergeCell ref="AK5:AL5"/>
    <mergeCell ref="AI4:AJ5"/>
    <mergeCell ref="T4:U5"/>
    <mergeCell ref="AC4:AD5"/>
    <mergeCell ref="AE4:AF5"/>
    <mergeCell ref="AG4:AH5"/>
    <mergeCell ref="F3:N3"/>
    <mergeCell ref="F5:G5"/>
    <mergeCell ref="W5:X5"/>
    <mergeCell ref="Y5:Z5"/>
    <mergeCell ref="AA5:AB5"/>
    <mergeCell ref="P4:Q5"/>
    <mergeCell ref="R4:S5"/>
    <mergeCell ref="V4:V6"/>
    <mergeCell ref="F4:O4"/>
  </mergeCells>
  <printOptions/>
  <pageMargins left="0" right="0" top="0" bottom="0" header="0" footer="0"/>
  <pageSetup horizontalDpi="600" verticalDpi="600" orientation="landscape" paperSize="9" scale="70" r:id="rId1"/>
  <colBreaks count="1" manualBreakCount="1">
    <brk id="2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AP43"/>
  <sheetViews>
    <sheetView tabSelected="1" workbookViewId="0" topLeftCell="A1">
      <pane xSplit="1" ySplit="6" topLeftCell="T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I43" sqref="AI43"/>
    </sheetView>
  </sheetViews>
  <sheetFormatPr defaultColWidth="8.875" defaultRowHeight="12.75"/>
  <cols>
    <col min="1" max="1" width="19.375" style="0" customWidth="1"/>
    <col min="2" max="2" width="8.375" style="0" customWidth="1"/>
    <col min="3" max="3" width="8.125" style="0" customWidth="1"/>
    <col min="4" max="16" width="8.875" style="0" customWidth="1"/>
    <col min="17" max="17" width="10.00390625" style="0" customWidth="1"/>
    <col min="18" max="23" width="8.875" style="0" customWidth="1"/>
    <col min="24" max="24" width="19.625" style="0" customWidth="1"/>
    <col min="25" max="26" width="8.875" style="0" customWidth="1"/>
    <col min="27" max="27" width="7.125" style="0" customWidth="1"/>
    <col min="28" max="28" width="7.375" style="0" customWidth="1"/>
    <col min="29" max="44" width="8.875" style="0" customWidth="1"/>
  </cols>
  <sheetData>
    <row r="2" spans="1:17" ht="15.75">
      <c r="A2" s="247" t="s">
        <v>63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</row>
    <row r="3" spans="5:16" ht="13.5" thickBot="1"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</row>
    <row r="4" spans="1:42" ht="12.75" customHeight="1" thickBot="1">
      <c r="A4" s="236" t="s">
        <v>0</v>
      </c>
      <c r="B4" s="271" t="s">
        <v>50</v>
      </c>
      <c r="C4" s="272"/>
      <c r="D4" s="239" t="s">
        <v>35</v>
      </c>
      <c r="E4" s="240"/>
      <c r="F4" s="240"/>
      <c r="G4" s="250"/>
      <c r="H4" s="239" t="s">
        <v>38</v>
      </c>
      <c r="I4" s="240"/>
      <c r="J4" s="240"/>
      <c r="K4" s="240"/>
      <c r="L4" s="240"/>
      <c r="M4" s="240"/>
      <c r="N4" s="240"/>
      <c r="O4" s="240"/>
      <c r="P4" s="240"/>
      <c r="Q4" s="240"/>
      <c r="R4" s="228" t="s">
        <v>49</v>
      </c>
      <c r="S4" s="229"/>
      <c r="T4" s="261" t="s">
        <v>48</v>
      </c>
      <c r="U4" s="262"/>
      <c r="V4" s="262" t="s">
        <v>55</v>
      </c>
      <c r="W4" s="284"/>
      <c r="X4" s="278" t="s">
        <v>0</v>
      </c>
      <c r="Y4" s="228" t="s">
        <v>43</v>
      </c>
      <c r="Z4" s="277"/>
      <c r="AA4" s="277"/>
      <c r="AB4" s="277"/>
      <c r="AC4" s="277"/>
      <c r="AD4" s="277"/>
      <c r="AE4" s="232" t="s">
        <v>47</v>
      </c>
      <c r="AF4" s="242"/>
      <c r="AG4" s="232" t="s">
        <v>59</v>
      </c>
      <c r="AH4" s="242"/>
      <c r="AI4" s="232" t="s">
        <v>60</v>
      </c>
      <c r="AJ4" s="242"/>
      <c r="AK4" s="232" t="s">
        <v>46</v>
      </c>
      <c r="AL4" s="242"/>
      <c r="AM4" s="255" t="s">
        <v>53</v>
      </c>
      <c r="AN4" s="256"/>
      <c r="AO4" s="255" t="s">
        <v>54</v>
      </c>
      <c r="AP4" s="256"/>
    </row>
    <row r="5" spans="1:42" s="1" customFormat="1" ht="38.25" customHeight="1" thickBot="1">
      <c r="A5" s="237"/>
      <c r="B5" s="273"/>
      <c r="C5" s="274"/>
      <c r="D5" s="282" t="s">
        <v>36</v>
      </c>
      <c r="E5" s="283"/>
      <c r="F5" s="251" t="s">
        <v>37</v>
      </c>
      <c r="G5" s="252"/>
      <c r="H5" s="268" t="s">
        <v>36</v>
      </c>
      <c r="I5" s="269"/>
      <c r="J5" s="270" t="s">
        <v>39</v>
      </c>
      <c r="K5" s="269"/>
      <c r="L5" s="270" t="s">
        <v>40</v>
      </c>
      <c r="M5" s="269"/>
      <c r="N5" s="270" t="s">
        <v>41</v>
      </c>
      <c r="O5" s="269"/>
      <c r="P5" s="281" t="s">
        <v>42</v>
      </c>
      <c r="Q5" s="270"/>
      <c r="R5" s="259"/>
      <c r="S5" s="260"/>
      <c r="T5" s="263"/>
      <c r="U5" s="264"/>
      <c r="V5" s="264"/>
      <c r="W5" s="285"/>
      <c r="X5" s="279"/>
      <c r="Y5" s="276" t="s">
        <v>36</v>
      </c>
      <c r="Z5" s="266"/>
      <c r="AA5" s="266" t="s">
        <v>44</v>
      </c>
      <c r="AB5" s="266"/>
      <c r="AC5" s="266" t="s">
        <v>45</v>
      </c>
      <c r="AD5" s="267"/>
      <c r="AE5" s="244"/>
      <c r="AF5" s="246"/>
      <c r="AG5" s="244"/>
      <c r="AH5" s="246"/>
      <c r="AI5" s="244"/>
      <c r="AJ5" s="246"/>
      <c r="AK5" s="234"/>
      <c r="AL5" s="265"/>
      <c r="AM5" s="257"/>
      <c r="AN5" s="258"/>
      <c r="AO5" s="257"/>
      <c r="AP5" s="258"/>
    </row>
    <row r="6" spans="1:42" ht="13.5" thickBot="1">
      <c r="A6" s="238"/>
      <c r="B6" s="33">
        <v>2018</v>
      </c>
      <c r="C6" s="34">
        <v>2019</v>
      </c>
      <c r="D6" s="68">
        <v>2018</v>
      </c>
      <c r="E6" s="158">
        <v>2019</v>
      </c>
      <c r="F6" s="68">
        <v>2018</v>
      </c>
      <c r="G6" s="158">
        <v>2019</v>
      </c>
      <c r="H6" s="33">
        <v>2018</v>
      </c>
      <c r="I6" s="34">
        <v>2019</v>
      </c>
      <c r="J6" s="33">
        <v>2018</v>
      </c>
      <c r="K6" s="34">
        <v>2019</v>
      </c>
      <c r="L6" s="33">
        <v>2018</v>
      </c>
      <c r="M6" s="34">
        <v>2019</v>
      </c>
      <c r="N6" s="33">
        <v>2018</v>
      </c>
      <c r="O6" s="34">
        <v>2019</v>
      </c>
      <c r="P6" s="33">
        <v>2018</v>
      </c>
      <c r="Q6" s="34">
        <v>2019</v>
      </c>
      <c r="R6" s="68">
        <v>2018</v>
      </c>
      <c r="S6" s="158">
        <v>2019</v>
      </c>
      <c r="T6" s="33">
        <v>2018</v>
      </c>
      <c r="U6" s="34">
        <v>2019</v>
      </c>
      <c r="V6" s="33">
        <v>2018</v>
      </c>
      <c r="W6" s="34">
        <v>2019</v>
      </c>
      <c r="X6" s="280"/>
      <c r="Y6" s="33">
        <v>2018</v>
      </c>
      <c r="Z6" s="34">
        <v>2019</v>
      </c>
      <c r="AA6" s="33">
        <v>2018</v>
      </c>
      <c r="AB6" s="34">
        <v>2019</v>
      </c>
      <c r="AC6" s="33">
        <v>2018</v>
      </c>
      <c r="AD6" s="34">
        <v>2019</v>
      </c>
      <c r="AE6" s="33">
        <v>2018</v>
      </c>
      <c r="AF6" s="34">
        <v>2019</v>
      </c>
      <c r="AG6" s="33">
        <v>2018</v>
      </c>
      <c r="AH6" s="34">
        <v>2019</v>
      </c>
      <c r="AI6" s="33">
        <v>2018</v>
      </c>
      <c r="AJ6" s="34">
        <v>2019</v>
      </c>
      <c r="AK6" s="33">
        <v>2018</v>
      </c>
      <c r="AL6" s="34">
        <v>2019</v>
      </c>
      <c r="AM6" s="33">
        <v>2018</v>
      </c>
      <c r="AN6" s="34">
        <v>2019</v>
      </c>
      <c r="AO6" s="33">
        <v>2018</v>
      </c>
      <c r="AP6" s="35">
        <v>2019</v>
      </c>
    </row>
    <row r="7" spans="1:42" ht="12.75">
      <c r="A7" s="2" t="s">
        <v>1</v>
      </c>
      <c r="B7" s="190">
        <v>18519</v>
      </c>
      <c r="C7" s="189">
        <v>18422</v>
      </c>
      <c r="D7" s="210">
        <f>абс!B7*100000/'на 100 тыс'!$B7*4.056</f>
        <v>109.5091527620282</v>
      </c>
      <c r="E7" s="211">
        <f>абс!C7*100000/'на 100 тыс'!$C7*4.056</f>
        <v>110.08576701769623</v>
      </c>
      <c r="F7" s="211">
        <f>абс!D7*100000/'на 100 тыс'!$B7*4.056</f>
        <v>109.5091527620282</v>
      </c>
      <c r="G7" s="212">
        <f>абс!E7*100000/'на 100 тыс'!$C7*4.056</f>
        <v>88.06861361415699</v>
      </c>
      <c r="H7" s="7">
        <f>абс!F7*100000/'на 100 тыс'!$B7*4.056</f>
        <v>438.0366110481128</v>
      </c>
      <c r="I7" s="8">
        <f>абс!G7*100000/'на 100 тыс'!$C7*4.056</f>
        <v>418.32591466724574</v>
      </c>
      <c r="J7" s="8">
        <f>абс!H7*100000/'на 100 тыс'!$B7*4.056</f>
        <v>197.11647497165075</v>
      </c>
      <c r="K7" s="8">
        <f>абс!I7*100000/'на 100 тыс'!$C7*4.056</f>
        <v>286.2229942460102</v>
      </c>
      <c r="L7" s="8">
        <f>абс!J7*100000/'на 100 тыс'!$B7*4.056</f>
        <v>0</v>
      </c>
      <c r="M7" s="8">
        <f>абс!K7*100000/'на 100 тыс'!$C7*4.056</f>
        <v>0</v>
      </c>
      <c r="N7" s="8">
        <f>абс!L7*100000/'на 100 тыс'!$B7*4.056</f>
        <v>109.5091527620282</v>
      </c>
      <c r="O7" s="8">
        <f>абс!M7*100000/'на 100 тыс'!$C7*4.056</f>
        <v>88.06861361415699</v>
      </c>
      <c r="P7" s="8">
        <f>абс!N7*100000/'на 100 тыс'!$B7*4.056</f>
        <v>87.60732220962255</v>
      </c>
      <c r="Q7" s="40">
        <f>абс!O7*100000/'на 100 тыс'!$C7*4.056</f>
        <v>66.05146021061773</v>
      </c>
      <c r="R7" s="41">
        <f>абс!P7*100000/'на 100 тыс'!$B7*4.056</f>
        <v>0</v>
      </c>
      <c r="S7" s="200">
        <f>абс!Q7*100000/'на 100 тыс'!$C7*4.056</f>
        <v>0</v>
      </c>
      <c r="T7" s="13">
        <f>абс!R7*100000/'на 100 тыс'!$B7*4.056</f>
        <v>65.70549165721691</v>
      </c>
      <c r="U7" s="8">
        <f>абс!S7*100000/'на 100 тыс'!$C7*4.056</f>
        <v>66.05146021061773</v>
      </c>
      <c r="V7" s="8">
        <f>абс!T7*100000/'на 100 тыс'!$B7*4.056</f>
        <v>0</v>
      </c>
      <c r="W7" s="22">
        <f>абс!U7*100000/'на 100 тыс'!$C7*4.056</f>
        <v>44.034306807078494</v>
      </c>
      <c r="X7" s="11" t="s">
        <v>1</v>
      </c>
      <c r="Y7" s="8">
        <f>абс!W7*100000/'на 100 тыс'!$B7*4.056</f>
        <v>87.60732220962255</v>
      </c>
      <c r="Z7" s="8">
        <f>абс!X7*100000/'на 100 тыс'!$C7*4.056</f>
        <v>110.08576701769623</v>
      </c>
      <c r="AA7" s="8">
        <f>абс!Y7*100000/'на 100 тыс'!$B7*4.056</f>
        <v>0</v>
      </c>
      <c r="AB7" s="8">
        <f>абс!Z7*100000/'на 100 тыс'!$C7*4.056</f>
        <v>0</v>
      </c>
      <c r="AC7" s="8">
        <f>абс!AA7*100000/'на 100 тыс'!$B7*4.056</f>
        <v>43.803661104811276</v>
      </c>
      <c r="AD7" s="22">
        <f>абс!AB7*100000/'на 100 тыс'!$C7*4.056</f>
        <v>0</v>
      </c>
      <c r="AE7" s="7">
        <f>абс!AC7*100000/'на 100 тыс'!$B7*4.056</f>
        <v>43.803661104811276</v>
      </c>
      <c r="AF7" s="22">
        <f>абс!AD7*100000/'на 100 тыс'!$C7*4.056</f>
        <v>22.017153403539247</v>
      </c>
      <c r="AG7" s="7">
        <f>абс!AE7*100000/'на 100 тыс'!$B7*4.056</f>
        <v>416.1347804957071</v>
      </c>
      <c r="AH7" s="22">
        <f>абс!AF7*100000/'на 100 тыс'!$C7*4.056</f>
        <v>242.1886874389317</v>
      </c>
      <c r="AI7" s="7">
        <f>абс!AG7*100000/'на 100 тыс'!$B7*4.056</f>
        <v>0</v>
      </c>
      <c r="AJ7" s="22">
        <f>абс!AH7*100000/'на 100 тыс'!$C7*4.056</f>
        <v>44.034306807078494</v>
      </c>
      <c r="AK7" s="7">
        <f>абс!AI7*100000/'на 100 тыс'!$B7*4.056</f>
        <v>153.31281386683946</v>
      </c>
      <c r="AL7" s="22">
        <f>абс!AJ7*100000/'на 100 тыс'!$C7*4.056</f>
        <v>220.17153403539245</v>
      </c>
      <c r="AM7" s="13">
        <f>абс!AK7*100000/'на 100 тыс'!$B7*4.056</f>
        <v>131.41098331443382</v>
      </c>
      <c r="AN7" s="22">
        <f>абс!AL7*100000/'на 100 тыс'!$C7*4.056</f>
        <v>198.15438063185323</v>
      </c>
      <c r="AO7" s="7">
        <f>абс!AM7*100000/'на 100 тыс'!$B7*4.056</f>
        <v>43.803661104811276</v>
      </c>
      <c r="AP7" s="22">
        <f>абс!AN7*100000/'на 100 тыс'!$C7*4.056</f>
        <v>0</v>
      </c>
    </row>
    <row r="8" spans="1:42" ht="12.75">
      <c r="A8" s="3" t="s">
        <v>2</v>
      </c>
      <c r="B8" s="37">
        <v>30681</v>
      </c>
      <c r="C8" s="105">
        <v>30459</v>
      </c>
      <c r="D8" s="213">
        <f>абс!B8*100000/'на 100 тыс'!$B8*4.056</f>
        <v>105.75926469150289</v>
      </c>
      <c r="E8" s="207">
        <f>абс!C8*100000/'на 100 тыс'!$C8*4.056</f>
        <v>239.69270166453265</v>
      </c>
      <c r="F8" s="139">
        <f>абс!D8*100000/'на 100 тыс'!$B8*4.056</f>
        <v>105.75926469150289</v>
      </c>
      <c r="G8" s="143">
        <f>абс!E8*100000/'на 100 тыс'!$C8*4.056</f>
        <v>239.69270166453265</v>
      </c>
      <c r="H8" s="7">
        <f>абс!F8*100000/'на 100 тыс'!$B8*4.056</f>
        <v>581.6759558032659</v>
      </c>
      <c r="I8" s="8">
        <f>абс!G8*100000/'на 100 тыс'!$C8*4.056</f>
        <v>625.864276568502</v>
      </c>
      <c r="J8" s="8">
        <f>абс!H8*100000/'на 100 тыс'!$B8*4.056</f>
        <v>330.4977021609465</v>
      </c>
      <c r="K8" s="8">
        <f>абс!I8*100000/'на 100 тыс'!$C8*4.056</f>
        <v>332.9065300896287</v>
      </c>
      <c r="L8" s="8">
        <f>абс!J8*100000/'на 100 тыс'!$B8*4.056</f>
        <v>39.659724259313585</v>
      </c>
      <c r="M8" s="8">
        <f>абс!K8*100000/'на 100 тыс'!$C8*4.056</f>
        <v>39.94878361075544</v>
      </c>
      <c r="N8" s="8">
        <f>абс!L8*100000/'на 100 тыс'!$B8*4.056</f>
        <v>66.0995404321893</v>
      </c>
      <c r="O8" s="8">
        <f>абс!M8*100000/'на 100 тыс'!$C8*4.056</f>
        <v>93.21382842509604</v>
      </c>
      <c r="P8" s="8">
        <f>абс!N8*100000/'на 100 тыс'!$B8*4.056</f>
        <v>26.439816172875723</v>
      </c>
      <c r="Q8" s="40">
        <f>абс!O8*100000/'на 100 тыс'!$C8*4.056</f>
        <v>39.94878361075544</v>
      </c>
      <c r="R8" s="9">
        <f>абс!P8*100000/'на 100 тыс'!$B8*4.056</f>
        <v>13.219908086437862</v>
      </c>
      <c r="S8" s="43">
        <f>абс!Q8*100000/'на 100 тыс'!$C8*4.056</f>
        <v>13.316261203585148</v>
      </c>
      <c r="T8" s="13">
        <f>абс!R8*100000/'на 100 тыс'!$B8*4.056</f>
        <v>145.41898895081647</v>
      </c>
      <c r="U8" s="8">
        <f>абс!S8*100000/'на 100 тыс'!$C8*4.056</f>
        <v>53.26504481434059</v>
      </c>
      <c r="V8" s="8">
        <f>абс!T8*100000/'на 100 тыс'!$B8*4.056</f>
        <v>13.219908086437862</v>
      </c>
      <c r="W8" s="22">
        <f>абс!U8*100000/'на 100 тыс'!$C8*4.056</f>
        <v>13.316261203585148</v>
      </c>
      <c r="X8" s="12" t="s">
        <v>2</v>
      </c>
      <c r="Y8" s="7">
        <f>абс!W8*100000/'на 100 тыс'!$B8*4.056</f>
        <v>211.51852938300578</v>
      </c>
      <c r="Z8" s="8">
        <f>абс!X8*100000/'на 100 тыс'!$C8*4.056</f>
        <v>199.7439180537772</v>
      </c>
      <c r="AA8" s="8">
        <f>абс!Y8*100000/'на 100 тыс'!$B8*4.056</f>
        <v>26.439816172875723</v>
      </c>
      <c r="AB8" s="8">
        <f>абс!Z8*100000/'на 100 тыс'!$C8*4.056</f>
        <v>0</v>
      </c>
      <c r="AC8" s="8">
        <f>абс!AA8*100000/'на 100 тыс'!$B8*4.056</f>
        <v>52.879632345751446</v>
      </c>
      <c r="AD8" s="22">
        <f>абс!AB8*100000/'на 100 тыс'!$C8*4.056</f>
        <v>93.21382842509604</v>
      </c>
      <c r="AE8" s="7">
        <f>абс!AC8*100000/'на 100 тыс'!$B8*4.056</f>
        <v>52.879632345751446</v>
      </c>
      <c r="AF8" s="22">
        <f>абс!AD8*100000/'на 100 тыс'!$C8*4.056</f>
        <v>93.21382842509604</v>
      </c>
      <c r="AG8" s="7">
        <f>абс!AE8*100000/'на 100 тыс'!$B8*4.056</f>
        <v>13.219908086437862</v>
      </c>
      <c r="AH8" s="22">
        <f>абс!AF8*100000/'на 100 тыс'!$C8*4.056</f>
        <v>39.94878361075544</v>
      </c>
      <c r="AI8" s="7">
        <f>абс!AG8*100000/'на 100 тыс'!$B8*4.056</f>
        <v>171.8588051236922</v>
      </c>
      <c r="AJ8" s="22">
        <f>абс!AH8*100000/'на 100 тыс'!$C8*4.056</f>
        <v>26.632522407170296</v>
      </c>
      <c r="AK8" s="7">
        <f>абс!AI8*100000/'на 100 тыс'!$B8*4.056</f>
        <v>185.07871321013005</v>
      </c>
      <c r="AL8" s="22">
        <f>абс!AJ8*100000/'на 100 тыс'!$C8*4.056</f>
        <v>66.58130601792574</v>
      </c>
      <c r="AM8" s="13">
        <f>абс!AK8*100000/'на 100 тыс'!$B8*4.056</f>
        <v>171.8588051236922</v>
      </c>
      <c r="AN8" s="22">
        <f>абс!AL8*100000/'на 100 тыс'!$C8*4.056</f>
        <v>66.58130601792574</v>
      </c>
      <c r="AO8" s="7">
        <f>абс!AM8*100000/'на 100 тыс'!$B8*4.056</f>
        <v>79.31944851862717</v>
      </c>
      <c r="AP8" s="22">
        <f>абс!AN8*100000/'на 100 тыс'!$C8*4.056</f>
        <v>26.632522407170296</v>
      </c>
    </row>
    <row r="9" spans="1:42" ht="12.75">
      <c r="A9" s="3" t="s">
        <v>3</v>
      </c>
      <c r="B9" s="37">
        <v>15185</v>
      </c>
      <c r="C9" s="105">
        <v>15096</v>
      </c>
      <c r="D9" s="213">
        <f>абс!B9*100000/'на 100 тыс'!$B9*4.056</f>
        <v>133.55284820546592</v>
      </c>
      <c r="E9" s="207">
        <f>абс!C9*100000/'на 100 тыс'!$C9*4.056</f>
        <v>107.47217806041336</v>
      </c>
      <c r="F9" s="139">
        <f>абс!D9*100000/'на 100 тыс'!$B9*4.056</f>
        <v>133.55284820546592</v>
      </c>
      <c r="G9" s="143">
        <f>абс!E9*100000/'на 100 тыс'!$C9*4.056</f>
        <v>107.47217806041336</v>
      </c>
      <c r="H9" s="7">
        <f>абс!F9*100000/'на 100 тыс'!$B9*4.056</f>
        <v>854.7382285149819</v>
      </c>
      <c r="I9" s="8">
        <f>абс!G9*100000/'на 100 тыс'!$C9*4.056</f>
        <v>510.4928457869634</v>
      </c>
      <c r="J9" s="8">
        <f>абс!H9*100000/'на 100 тыс'!$B9*4.056</f>
        <v>534.2113928218637</v>
      </c>
      <c r="K9" s="8">
        <f>абс!I9*100000/'на 100 тыс'!$C9*4.056</f>
        <v>161.20826709062004</v>
      </c>
      <c r="L9" s="8">
        <f>абс!J9*100000/'на 100 тыс'!$B9*4.056</f>
        <v>0</v>
      </c>
      <c r="M9" s="8">
        <f>абс!K9*100000/'на 100 тыс'!$C9*4.056</f>
        <v>80.60413354531002</v>
      </c>
      <c r="N9" s="8">
        <f>абс!L9*100000/'на 100 тыс'!$B9*4.056</f>
        <v>186.9739874876523</v>
      </c>
      <c r="O9" s="8">
        <f>абс!M9*100000/'на 100 тыс'!$C9*4.056</f>
        <v>188.0763116057234</v>
      </c>
      <c r="P9" s="8">
        <f>абс!N9*100000/'на 100 тыс'!$B9*4.056</f>
        <v>80.13170892327956</v>
      </c>
      <c r="Q9" s="40">
        <f>абс!O9*100000/'на 100 тыс'!$C9*4.056</f>
        <v>161.20826709062004</v>
      </c>
      <c r="R9" s="9">
        <f>абс!P9*100000/'на 100 тыс'!$B9*4.056</f>
        <v>0</v>
      </c>
      <c r="S9" s="43">
        <f>абс!Q9*100000/'на 100 тыс'!$C9*4.056</f>
        <v>26.86804451510334</v>
      </c>
      <c r="T9" s="13">
        <f>абс!R9*100000/'на 100 тыс'!$B9*4.056</f>
        <v>106.84227856437273</v>
      </c>
      <c r="U9" s="8">
        <f>абс!S9*100000/'на 100 тыс'!$C9*4.056</f>
        <v>134.3402225755167</v>
      </c>
      <c r="V9" s="8">
        <f>абс!T9*100000/'на 100 тыс'!$B9*4.056</f>
        <v>26.710569641093183</v>
      </c>
      <c r="W9" s="22">
        <f>абс!U9*100000/'на 100 тыс'!$C9*4.056</f>
        <v>80.60413354531002</v>
      </c>
      <c r="X9" s="12" t="s">
        <v>3</v>
      </c>
      <c r="Y9" s="7">
        <f>абс!W9*100000/'на 100 тыс'!$B9*4.056</f>
        <v>293.816266052025</v>
      </c>
      <c r="Z9" s="8">
        <f>абс!X9*100000/'на 100 тыс'!$C9*4.056</f>
        <v>188.0763116057234</v>
      </c>
      <c r="AA9" s="8">
        <f>абс!Y9*100000/'на 100 тыс'!$B9*4.056</f>
        <v>106.84227856437273</v>
      </c>
      <c r="AB9" s="8">
        <f>абс!Z9*100000/'на 100 тыс'!$C9*4.056</f>
        <v>26.86804451510334</v>
      </c>
      <c r="AC9" s="8">
        <f>абс!AA9*100000/'на 100 тыс'!$B9*4.056</f>
        <v>106.84227856437273</v>
      </c>
      <c r="AD9" s="22">
        <f>абс!AB9*100000/'на 100 тыс'!$C9*4.056</f>
        <v>26.86804451510334</v>
      </c>
      <c r="AE9" s="7">
        <f>абс!AC9*100000/'на 100 тыс'!$B9*4.056</f>
        <v>80.13170892327956</v>
      </c>
      <c r="AF9" s="22">
        <f>абс!AD9*100000/'на 100 тыс'!$C9*4.056</f>
        <v>80.60413354531002</v>
      </c>
      <c r="AG9" s="7">
        <f>абс!AE9*100000/'на 100 тыс'!$B9*4.056</f>
        <v>80.13170892327956</v>
      </c>
      <c r="AH9" s="22">
        <f>абс!AF9*100000/'на 100 тыс'!$C9*4.056</f>
        <v>26.86804451510334</v>
      </c>
      <c r="AI9" s="7">
        <f>абс!AG9*100000/'на 100 тыс'!$B9*4.056</f>
        <v>0</v>
      </c>
      <c r="AJ9" s="22">
        <f>абс!AH9*100000/'на 100 тыс'!$C9*4.056</f>
        <v>26.86804451510334</v>
      </c>
      <c r="AK9" s="7">
        <f>абс!AI9*100000/'на 100 тыс'!$B9*4.056</f>
        <v>133.55284820546592</v>
      </c>
      <c r="AL9" s="22">
        <f>абс!AJ9*100000/'на 100 тыс'!$C9*4.056</f>
        <v>241.81240063593006</v>
      </c>
      <c r="AM9" s="13">
        <f>абс!AK9*100000/'на 100 тыс'!$B9*4.056</f>
        <v>133.55284820546592</v>
      </c>
      <c r="AN9" s="22">
        <f>абс!AL9*100000/'на 100 тыс'!$C9*4.056</f>
        <v>214.9443561208267</v>
      </c>
      <c r="AO9" s="7">
        <f>абс!AM9*100000/'на 100 тыс'!$B9*4.056</f>
        <v>26.710569641093183</v>
      </c>
      <c r="AP9" s="22">
        <f>абс!AN9*100000/'на 100 тыс'!$C9*4.056</f>
        <v>26.86804451510334</v>
      </c>
    </row>
    <row r="10" spans="1:42" ht="12.75">
      <c r="A10" s="3" t="s">
        <v>4</v>
      </c>
      <c r="B10" s="37">
        <v>24287</v>
      </c>
      <c r="C10" s="105">
        <v>24303</v>
      </c>
      <c r="D10" s="213">
        <f>абс!B10*100000/'на 100 тыс'!$B10*4.056</f>
        <v>200.40350804957384</v>
      </c>
      <c r="E10" s="207">
        <f>абс!C10*100000/'на 100 тыс'!$C10*4.056</f>
        <v>100.13578570546846</v>
      </c>
      <c r="F10" s="139">
        <f>абс!D10*100000/'на 100 тыс'!$B10*4.056</f>
        <v>200.40350804957384</v>
      </c>
      <c r="G10" s="143">
        <f>абс!E10*100000/'на 100 тыс'!$C10*4.056</f>
        <v>100.13578570546846</v>
      </c>
      <c r="H10" s="7">
        <f>абс!F10*100000/'на 100 тыс'!$B10*4.056</f>
        <v>517.7090624613992</v>
      </c>
      <c r="I10" s="8">
        <f>абс!G10*100000/'на 100 тыс'!$C10*4.056</f>
        <v>483.98963090976423</v>
      </c>
      <c r="J10" s="8">
        <f>абс!H10*100000/'на 100 тыс'!$B10*4.056</f>
        <v>167.00292337464487</v>
      </c>
      <c r="K10" s="8">
        <f>абс!I10*100000/'на 100 тыс'!$C10*4.056</f>
        <v>216.96086902851502</v>
      </c>
      <c r="L10" s="8">
        <f>абс!J10*100000/'на 100 тыс'!$B10*4.056</f>
        <v>0</v>
      </c>
      <c r="M10" s="8">
        <f>абс!K10*100000/'на 100 тыс'!$C10*4.056</f>
        <v>0</v>
      </c>
      <c r="N10" s="8">
        <f>абс!L10*100000/'на 100 тыс'!$B10*4.056</f>
        <v>217.10380038703832</v>
      </c>
      <c r="O10" s="8">
        <f>абс!M10*100000/'на 100 тыс'!$C10*4.056</f>
        <v>100.13578570546846</v>
      </c>
      <c r="P10" s="8">
        <f>абс!N10*100000/'на 100 тыс'!$B10*4.056</f>
        <v>66.80116934985796</v>
      </c>
      <c r="Q10" s="40">
        <f>абс!O10*100000/'на 100 тыс'!$C10*4.056</f>
        <v>100.13578570546846</v>
      </c>
      <c r="R10" s="9">
        <f>абс!P10*100000/'на 100 тыс'!$B10*4.056</f>
        <v>0</v>
      </c>
      <c r="S10" s="43">
        <f>абс!Q10*100000/'на 100 тыс'!$C10*4.056</f>
        <v>0</v>
      </c>
      <c r="T10" s="13">
        <f>абс!R10*100000/'на 100 тыс'!$B10*4.056</f>
        <v>50.10087701239346</v>
      </c>
      <c r="U10" s="8">
        <f>абс!S10*100000/'на 100 тыс'!$C10*4.056</f>
        <v>50.06789285273423</v>
      </c>
      <c r="V10" s="8">
        <f>абс!T10*100000/'на 100 тыс'!$B10*4.056</f>
        <v>0</v>
      </c>
      <c r="W10" s="22">
        <f>абс!U10*100000/'на 100 тыс'!$C10*4.056</f>
        <v>0</v>
      </c>
      <c r="X10" s="12" t="s">
        <v>4</v>
      </c>
      <c r="Y10" s="7">
        <f>абс!W10*100000/'на 100 тыс'!$B10*4.056</f>
        <v>267.20467739943183</v>
      </c>
      <c r="Z10" s="8">
        <f>абс!X10*100000/'на 100 тыс'!$C10*4.056</f>
        <v>133.51438094062462</v>
      </c>
      <c r="AA10" s="8">
        <f>абс!Y10*100000/'на 100 тыс'!$B10*4.056</f>
        <v>66.80116934985796</v>
      </c>
      <c r="AB10" s="8">
        <f>абс!Z10*100000/'на 100 тыс'!$C10*4.056</f>
        <v>0</v>
      </c>
      <c r="AC10" s="8">
        <f>абс!AA10*100000/'на 100 тыс'!$B10*4.056</f>
        <v>50.10087701239346</v>
      </c>
      <c r="AD10" s="22">
        <f>абс!AB10*100000/'на 100 тыс'!$C10*4.056</f>
        <v>16.689297617578077</v>
      </c>
      <c r="AE10" s="7">
        <f>абс!AC10*100000/'на 100 тыс'!$B10*4.056</f>
        <v>66.80116934985796</v>
      </c>
      <c r="AF10" s="22">
        <f>абс!AD10*100000/'на 100 тыс'!$C10*4.056</f>
        <v>50.06789285273423</v>
      </c>
      <c r="AG10" s="7">
        <f>абс!AE10*100000/'на 100 тыс'!$B10*4.056</f>
        <v>300.6052620743608</v>
      </c>
      <c r="AH10" s="22">
        <f>абс!AF10*100000/'на 100 тыс'!$C10*4.056</f>
        <v>83.44648808789039</v>
      </c>
      <c r="AI10" s="7">
        <f>абс!AG10*100000/'на 100 тыс'!$B10*4.056</f>
        <v>0</v>
      </c>
      <c r="AJ10" s="22">
        <f>абс!AH10*100000/'на 100 тыс'!$C10*4.056</f>
        <v>0</v>
      </c>
      <c r="AK10" s="7">
        <f>абс!AI10*100000/'на 100 тыс'!$B10*4.056</f>
        <v>16.70029233746449</v>
      </c>
      <c r="AL10" s="22">
        <f>абс!AJ10*100000/'на 100 тыс'!$C10*4.056</f>
        <v>100.13578570546846</v>
      </c>
      <c r="AM10" s="13">
        <f>абс!AK10*100000/'на 100 тыс'!$B10*4.056</f>
        <v>16.70029233746449</v>
      </c>
      <c r="AN10" s="22">
        <f>абс!AL10*100000/'на 100 тыс'!$C10*4.056</f>
        <v>100.13578570546846</v>
      </c>
      <c r="AO10" s="7">
        <f>абс!AM10*100000/'на 100 тыс'!$B10*4.056</f>
        <v>33.40058467492898</v>
      </c>
      <c r="AP10" s="22">
        <f>абс!AN10*100000/'на 100 тыс'!$C10*4.056</f>
        <v>16.689297617578077</v>
      </c>
    </row>
    <row r="11" spans="1:42" ht="12.75">
      <c r="A11" s="3" t="s">
        <v>5</v>
      </c>
      <c r="B11" s="37">
        <v>15731</v>
      </c>
      <c r="C11" s="105">
        <v>15545</v>
      </c>
      <c r="D11" s="213">
        <f>абс!B11*100000/'на 100 тыс'!$B11*4.056</f>
        <v>103.13393935541289</v>
      </c>
      <c r="E11" s="207">
        <f>абс!C11*100000/'на 100 тыс'!$C11*4.056</f>
        <v>156.55194596333226</v>
      </c>
      <c r="F11" s="139">
        <f>абс!D11*100000/'на 100 тыс'!$B11*4.056</f>
        <v>103.13393935541289</v>
      </c>
      <c r="G11" s="143">
        <f>абс!E11*100000/'на 100 тыс'!$C11*4.056</f>
        <v>156.55194596333226</v>
      </c>
      <c r="H11" s="7">
        <f>абс!F11*100000/'на 100 тыс'!$B11*4.056</f>
        <v>825.0715148433031</v>
      </c>
      <c r="I11" s="8">
        <f>абс!G11*100000/'на 100 тыс'!$C11*4.056</f>
        <v>730.5757478288839</v>
      </c>
      <c r="J11" s="8">
        <f>абс!H11*100000/'на 100 тыс'!$B11*4.056</f>
        <v>257.8348483885322</v>
      </c>
      <c r="K11" s="8">
        <f>абс!I11*100000/'на 100 тыс'!$C11*4.056</f>
        <v>156.55194596333226</v>
      </c>
      <c r="L11" s="8">
        <f>абс!J11*100000/'на 100 тыс'!$B11*4.056</f>
        <v>51.566969677706446</v>
      </c>
      <c r="M11" s="8">
        <f>абс!K11*100000/'на 100 тыс'!$C11*4.056</f>
        <v>0</v>
      </c>
      <c r="N11" s="8">
        <f>абс!L11*100000/'на 100 тыс'!$B11*4.056</f>
        <v>412.53575742165157</v>
      </c>
      <c r="O11" s="8">
        <f>абс!M11*100000/'на 100 тыс'!$C11*4.056</f>
        <v>469.6558378899968</v>
      </c>
      <c r="P11" s="8">
        <f>абс!N11*100000/'на 100 тыс'!$B11*4.056</f>
        <v>154.70090903311933</v>
      </c>
      <c r="Q11" s="40">
        <f>абс!O11*100000/'на 100 тыс'!$C11*4.056</f>
        <v>130.45995496944357</v>
      </c>
      <c r="R11" s="9">
        <f>абс!P11*100000/'на 100 тыс'!$B11*4.056</f>
        <v>0</v>
      </c>
      <c r="S11" s="43">
        <f>абс!Q11*100000/'на 100 тыс'!$C11*4.056</f>
        <v>0</v>
      </c>
      <c r="T11" s="13">
        <f>абс!R11*100000/'на 100 тыс'!$B11*4.056</f>
        <v>51.566969677706446</v>
      </c>
      <c r="U11" s="8">
        <f>абс!S11*100000/'на 100 тыс'!$C11*4.056</f>
        <v>104.36796397555484</v>
      </c>
      <c r="V11" s="8">
        <f>абс!T11*100000/'на 100 тыс'!$B11*4.056</f>
        <v>51.566969677706446</v>
      </c>
      <c r="W11" s="22">
        <f>абс!U11*100000/'на 100 тыс'!$C11*4.056</f>
        <v>0</v>
      </c>
      <c r="X11" s="12" t="s">
        <v>5</v>
      </c>
      <c r="Y11" s="7">
        <f>абс!W11*100000/'на 100 тыс'!$B11*4.056</f>
        <v>309.40181806623866</v>
      </c>
      <c r="Z11" s="8">
        <f>абс!X11*100000/'на 100 тыс'!$C11*4.056</f>
        <v>287.0119009327758</v>
      </c>
      <c r="AA11" s="8">
        <f>абс!Y11*100000/'на 100 тыс'!$B11*4.056</f>
        <v>25.783484838853223</v>
      </c>
      <c r="AB11" s="8">
        <f>абс!Z11*100000/'на 100 тыс'!$C11*4.056</f>
        <v>0</v>
      </c>
      <c r="AC11" s="8">
        <f>абс!AA11*100000/'на 100 тыс'!$B11*4.056</f>
        <v>25.783484838853223</v>
      </c>
      <c r="AD11" s="22">
        <f>абс!AB11*100000/'на 100 тыс'!$C11*4.056</f>
        <v>52.18398198777742</v>
      </c>
      <c r="AE11" s="7">
        <f>абс!AC11*100000/'на 100 тыс'!$B11*4.056</f>
        <v>154.70090903311933</v>
      </c>
      <c r="AF11" s="22">
        <f>абс!AD11*100000/'на 100 тыс'!$C11*4.056</f>
        <v>234.8279189449984</v>
      </c>
      <c r="AG11" s="7">
        <f>абс!AE11*100000/'на 100 тыс'!$B11*4.056</f>
        <v>51.566969677706446</v>
      </c>
      <c r="AH11" s="22">
        <f>абс!AF11*100000/'на 100 тыс'!$C11*4.056</f>
        <v>26.09199099388871</v>
      </c>
      <c r="AI11" s="7">
        <f>абс!AG11*100000/'на 100 тыс'!$B11*4.056</f>
        <v>128.9174241942661</v>
      </c>
      <c r="AJ11" s="22">
        <f>абс!AH11*100000/'на 100 тыс'!$C11*4.056</f>
        <v>52.18398198777742</v>
      </c>
      <c r="AK11" s="7">
        <f>абс!AI11*100000/'на 100 тыс'!$B11*4.056</f>
        <v>206.26787871082578</v>
      </c>
      <c r="AL11" s="22">
        <f>абс!AJ11*100000/'на 100 тыс'!$C11*4.056</f>
        <v>156.55194596333226</v>
      </c>
      <c r="AM11" s="13">
        <f>абс!AK11*100000/'на 100 тыс'!$B11*4.056</f>
        <v>180.48439387197254</v>
      </c>
      <c r="AN11" s="22">
        <f>абс!AL11*100000/'на 100 тыс'!$C11*4.056</f>
        <v>156.55194596333226</v>
      </c>
      <c r="AO11" s="7">
        <f>абс!AM11*100000/'на 100 тыс'!$B11*4.056</f>
        <v>51.566969677706446</v>
      </c>
      <c r="AP11" s="22">
        <f>абс!AN11*100000/'на 100 тыс'!$C11*4.056</f>
        <v>0</v>
      </c>
    </row>
    <row r="12" spans="1:42" ht="12.75">
      <c r="A12" s="3" t="s">
        <v>6</v>
      </c>
      <c r="B12" s="37">
        <v>8056</v>
      </c>
      <c r="C12" s="105">
        <v>7974</v>
      </c>
      <c r="D12" s="213">
        <f>абс!B12*100000/'на 100 тыс'!$B12*4.056</f>
        <v>201.39026812313801</v>
      </c>
      <c r="E12" s="207">
        <f>абс!C12*100000/'на 100 тыс'!$C12*4.056</f>
        <v>356.05718585402553</v>
      </c>
      <c r="F12" s="139">
        <f>абс!D12*100000/'на 100 тыс'!$B12*4.056</f>
        <v>201.39026812313801</v>
      </c>
      <c r="G12" s="143">
        <f>абс!E12*100000/'на 100 тыс'!$C12*4.056</f>
        <v>356.05718585402553</v>
      </c>
      <c r="H12" s="7">
        <f>абс!F12*100000/'на 100 тыс'!$B12*4.056</f>
        <v>704.8659384309832</v>
      </c>
      <c r="I12" s="8">
        <f>абс!G12*100000/'на 100 тыс'!$C12*4.056</f>
        <v>1017.3062452972159</v>
      </c>
      <c r="J12" s="8">
        <f>абс!H12*100000/'на 100 тыс'!$B12*4.056</f>
        <v>352.4329692154916</v>
      </c>
      <c r="K12" s="8">
        <f>абс!I12*100000/'на 100 тыс'!$C12*4.056</f>
        <v>406.9224981188864</v>
      </c>
      <c r="L12" s="8">
        <f>абс!J12*100000/'на 100 тыс'!$B12*4.056</f>
        <v>0</v>
      </c>
      <c r="M12" s="8">
        <f>абс!K12*100000/'на 100 тыс'!$C12*4.056</f>
        <v>0</v>
      </c>
      <c r="N12" s="8">
        <f>абс!L12*100000/'на 100 тыс'!$B12*4.056</f>
        <v>100.69513406156901</v>
      </c>
      <c r="O12" s="8">
        <f>абс!M12*100000/'на 100 тыс'!$C12*4.056</f>
        <v>559.5184349134688</v>
      </c>
      <c r="P12" s="8">
        <f>абс!N12*100000/'на 100 тыс'!$B12*4.056</f>
        <v>100.69513406156901</v>
      </c>
      <c r="Q12" s="40">
        <f>абс!O12*100000/'на 100 тыс'!$C12*4.056</f>
        <v>508.65312264860796</v>
      </c>
      <c r="R12" s="9">
        <f>абс!P12*100000/'на 100 тыс'!$B12*4.056</f>
        <v>0</v>
      </c>
      <c r="S12" s="43">
        <f>абс!Q12*100000/'на 100 тыс'!$C12*4.056</f>
        <v>0</v>
      </c>
      <c r="T12" s="13">
        <f>абс!R12*100000/'на 100 тыс'!$B12*4.056</f>
        <v>50.347567030784504</v>
      </c>
      <c r="U12" s="8">
        <f>абс!S12*100000/'на 100 тыс'!$C12*4.056</f>
        <v>101.7306245297216</v>
      </c>
      <c r="V12" s="8">
        <f>абс!T12*100000/'на 100 тыс'!$B12*4.056</f>
        <v>0</v>
      </c>
      <c r="W12" s="22">
        <f>абс!U12*100000/'на 100 тыс'!$C12*4.056</f>
        <v>50.8653122648608</v>
      </c>
      <c r="X12" s="12" t="s">
        <v>6</v>
      </c>
      <c r="Y12" s="7">
        <f>абс!W12*100000/'на 100 тыс'!$B12*4.056</f>
        <v>251.73783515392256</v>
      </c>
      <c r="Z12" s="8">
        <f>абс!X12*100000/'на 100 тыс'!$C12*4.056</f>
        <v>305.1918735891648</v>
      </c>
      <c r="AA12" s="8">
        <f>абс!Y12*100000/'на 100 тыс'!$B12*4.056</f>
        <v>0</v>
      </c>
      <c r="AB12" s="8">
        <f>абс!Z12*100000/'на 100 тыс'!$C12*4.056</f>
        <v>50.8653122648608</v>
      </c>
      <c r="AC12" s="8">
        <f>абс!AA12*100000/'на 100 тыс'!$B12*4.056</f>
        <v>100.69513406156901</v>
      </c>
      <c r="AD12" s="22">
        <f>абс!AB12*100000/'на 100 тыс'!$C12*4.056</f>
        <v>0</v>
      </c>
      <c r="AE12" s="7">
        <f>абс!AC12*100000/'на 100 тыс'!$B12*4.056</f>
        <v>0</v>
      </c>
      <c r="AF12" s="22">
        <f>абс!AD12*100000/'на 100 тыс'!$C12*4.056</f>
        <v>305.1918735891648</v>
      </c>
      <c r="AG12" s="7">
        <f>абс!AE12*100000/'на 100 тыс'!$B12*4.056</f>
        <v>100.69513406156901</v>
      </c>
      <c r="AH12" s="22">
        <f>абс!AF12*100000/'на 100 тыс'!$C12*4.056</f>
        <v>203.4612490594432</v>
      </c>
      <c r="AI12" s="7">
        <f>абс!AG12*100000/'на 100 тыс'!$B12*4.056</f>
        <v>402.78053624627603</v>
      </c>
      <c r="AJ12" s="22">
        <f>абс!AH12*100000/'на 100 тыс'!$C12*4.056</f>
        <v>0</v>
      </c>
      <c r="AK12" s="7">
        <f>абс!AI12*100000/'на 100 тыс'!$B12*4.056</f>
        <v>100.69513406156901</v>
      </c>
      <c r="AL12" s="22">
        <f>абс!AJ12*100000/'на 100 тыс'!$C12*4.056</f>
        <v>305.1918735891648</v>
      </c>
      <c r="AM12" s="13">
        <f>абс!AK12*100000/'на 100 тыс'!$B12*4.056</f>
        <v>100.69513406156901</v>
      </c>
      <c r="AN12" s="22">
        <f>абс!AL12*100000/'на 100 тыс'!$C12*4.056</f>
        <v>203.4612490594432</v>
      </c>
      <c r="AO12" s="7">
        <f>абс!AM12*100000/'на 100 тыс'!$B12*4.056</f>
        <v>100.69513406156901</v>
      </c>
      <c r="AP12" s="22">
        <f>абс!AN12*100000/'на 100 тыс'!$C12*4.056</f>
        <v>50.8653122648608</v>
      </c>
    </row>
    <row r="13" spans="1:42" ht="12.75">
      <c r="A13" s="3" t="s">
        <v>7</v>
      </c>
      <c r="B13" s="37">
        <v>11893</v>
      </c>
      <c r="C13" s="105">
        <v>11842</v>
      </c>
      <c r="D13" s="213">
        <f>абс!B13*100000/'на 100 тыс'!$B13*4.056</f>
        <v>170.52047422853778</v>
      </c>
      <c r="E13" s="207">
        <f>абс!C13*100000/'на 100 тыс'!$C13*4.056</f>
        <v>171.25485559871643</v>
      </c>
      <c r="F13" s="139">
        <f>абс!D13*100000/'на 100 тыс'!$B13*4.056</f>
        <v>170.52047422853778</v>
      </c>
      <c r="G13" s="143">
        <f>абс!E13*100000/'на 100 тыс'!$C13*4.056</f>
        <v>171.25485559871643</v>
      </c>
      <c r="H13" s="7">
        <f>абс!F13*100000/'на 100 тыс'!$B13*4.056</f>
        <v>682.0818969141511</v>
      </c>
      <c r="I13" s="8">
        <f>абс!G13*100000/'на 100 тыс'!$C13*4.056</f>
        <v>342.50971119743286</v>
      </c>
      <c r="J13" s="8">
        <f>абс!H13*100000/'на 100 тыс'!$B13*4.056</f>
        <v>375.14504330278317</v>
      </c>
      <c r="K13" s="8">
        <f>абс!I13*100000/'на 100 тыс'!$C13*4.056</f>
        <v>137.00388447897316</v>
      </c>
      <c r="L13" s="8">
        <f>абс!J13*100000/'на 100 тыс'!$B13*4.056</f>
        <v>34.10409484570756</v>
      </c>
      <c r="M13" s="8">
        <f>абс!K13*100000/'на 100 тыс'!$C13*4.056</f>
        <v>0</v>
      </c>
      <c r="N13" s="8">
        <f>абс!L13*100000/'на 100 тыс'!$B13*4.056</f>
        <v>238.7286639199529</v>
      </c>
      <c r="O13" s="8">
        <f>абс!M13*100000/'на 100 тыс'!$C13*4.056</f>
        <v>137.00388447897316</v>
      </c>
      <c r="P13" s="8">
        <f>абс!N13*100000/'на 100 тыс'!$B13*4.056</f>
        <v>170.52047422853778</v>
      </c>
      <c r="Q13" s="40">
        <f>абс!O13*100000/'на 100 тыс'!$C13*4.056</f>
        <v>68.50194223948658</v>
      </c>
      <c r="R13" s="9">
        <f>абс!P13*100000/'на 100 тыс'!$B13*4.056</f>
        <v>0</v>
      </c>
      <c r="S13" s="43">
        <f>абс!Q13*100000/'на 100 тыс'!$C13*4.056</f>
        <v>0</v>
      </c>
      <c r="T13" s="13">
        <f>абс!R13*100000/'на 100 тыс'!$B13*4.056</f>
        <v>34.10409484570756</v>
      </c>
      <c r="U13" s="8">
        <f>абс!S13*100000/'на 100 тыс'!$C13*4.056</f>
        <v>68.50194223948658</v>
      </c>
      <c r="V13" s="8">
        <f>абс!T13*100000/'на 100 тыс'!$B13*4.056</f>
        <v>0</v>
      </c>
      <c r="W13" s="22">
        <f>абс!U13*100000/'на 100 тыс'!$C13*4.056</f>
        <v>0</v>
      </c>
      <c r="X13" s="12" t="s">
        <v>7</v>
      </c>
      <c r="Y13" s="7">
        <f>абс!W13*100000/'на 100 тыс'!$B13*4.056</f>
        <v>170.52047422853778</v>
      </c>
      <c r="Z13" s="8">
        <f>абс!X13*100000/'на 100 тыс'!$C13*4.056</f>
        <v>308.25874007768954</v>
      </c>
      <c r="AA13" s="8">
        <f>абс!Y13*100000/'на 100 тыс'!$B13*4.056</f>
        <v>0</v>
      </c>
      <c r="AB13" s="8">
        <f>абс!Z13*100000/'на 100 тыс'!$C13*4.056</f>
        <v>0</v>
      </c>
      <c r="AC13" s="8">
        <f>абс!AA13*100000/'на 100 тыс'!$B13*4.056</f>
        <v>68.20818969141511</v>
      </c>
      <c r="AD13" s="22">
        <f>абс!AB13*100000/'на 100 тыс'!$C13*4.056</f>
        <v>68.50194223948658</v>
      </c>
      <c r="AE13" s="7">
        <f>абс!AC13*100000/'на 100 тыс'!$B13*4.056</f>
        <v>0</v>
      </c>
      <c r="AF13" s="22">
        <f>абс!AD13*100000/'на 100 тыс'!$C13*4.056</f>
        <v>102.75291335922986</v>
      </c>
      <c r="AG13" s="7">
        <f>абс!AE13*100000/'на 100 тыс'!$B13*4.056</f>
        <v>0</v>
      </c>
      <c r="AH13" s="22">
        <f>абс!AF13*100000/'на 100 тыс'!$C13*4.056</f>
        <v>68.50194223948658</v>
      </c>
      <c r="AI13" s="7">
        <f>абс!AG13*100000/'на 100 тыс'!$B13*4.056</f>
        <v>272.83275876566046</v>
      </c>
      <c r="AJ13" s="22">
        <f>абс!AH13*100000/'на 100 тыс'!$C13*4.056</f>
        <v>102.75291335922986</v>
      </c>
      <c r="AK13" s="7">
        <f>абс!AI13*100000/'на 100 тыс'!$B13*4.056</f>
        <v>170.52047422853778</v>
      </c>
      <c r="AL13" s="22">
        <f>абс!AJ13*100000/'на 100 тыс'!$C13*4.056</f>
        <v>68.50194223948658</v>
      </c>
      <c r="AM13" s="13">
        <f>абс!AK13*100000/'на 100 тыс'!$B13*4.056</f>
        <v>170.52047422853778</v>
      </c>
      <c r="AN13" s="22">
        <f>абс!AL13*100000/'на 100 тыс'!$C13*4.056</f>
        <v>68.50194223948658</v>
      </c>
      <c r="AO13" s="7">
        <f>абс!AM13*100000/'на 100 тыс'!$B13*4.056</f>
        <v>0</v>
      </c>
      <c r="AP13" s="22">
        <f>абс!AN13*100000/'на 100 тыс'!$C13*4.056</f>
        <v>34.25097111974329</v>
      </c>
    </row>
    <row r="14" spans="1:42" ht="12.75">
      <c r="A14" s="3" t="s">
        <v>8</v>
      </c>
      <c r="B14" s="37">
        <v>76713</v>
      </c>
      <c r="C14" s="105">
        <v>77525</v>
      </c>
      <c r="D14" s="213">
        <f>абс!B14*100000/'на 100 тыс'!$B14*4.056</f>
        <v>137.4682257244535</v>
      </c>
      <c r="E14" s="207">
        <f>абс!C14*100000/'на 100 тыс'!$C14*4.056</f>
        <v>130.7965172524992</v>
      </c>
      <c r="F14" s="139">
        <f>абс!D14*100000/'на 100 тыс'!$B14*4.056</f>
        <v>132.18098627351296</v>
      </c>
      <c r="G14" s="143">
        <f>абс!E14*100000/'на 100 тыс'!$C14*4.056</f>
        <v>130.7965172524992</v>
      </c>
      <c r="H14" s="7">
        <f>абс!F14*100000/'на 100 тыс'!$B14*4.056</f>
        <v>481.1387900355872</v>
      </c>
      <c r="I14" s="8">
        <f>абс!G14*100000/'на 100 тыс'!$C14*4.056</f>
        <v>596.4321186713963</v>
      </c>
      <c r="J14" s="8">
        <f>абс!H14*100000/'на 100 тыс'!$B14*4.056</f>
        <v>269.64921199796646</v>
      </c>
      <c r="K14" s="8">
        <f>абс!I14*100000/'на 100 тыс'!$C14*4.056</f>
        <v>366.2302483069978</v>
      </c>
      <c r="L14" s="8">
        <f>абс!J14*100000/'на 100 тыс'!$B14*4.056</f>
        <v>37.01067615658363</v>
      </c>
      <c r="M14" s="8">
        <f>абс!K14*100000/'на 100 тыс'!$C14*4.056</f>
        <v>10.463721380199935</v>
      </c>
      <c r="N14" s="8">
        <f>абс!L14*100000/'на 100 тыс'!$B14*4.056</f>
        <v>121.60650737163193</v>
      </c>
      <c r="O14" s="8">
        <f>абс!M14*100000/'на 100 тыс'!$C14*4.056</f>
        <v>156.95582070299903</v>
      </c>
      <c r="P14" s="8">
        <f>абс!N14*100000/'на 100 тыс'!$B14*4.056</f>
        <v>95.17031011692934</v>
      </c>
      <c r="Q14" s="40">
        <f>абс!O14*100000/'на 100 тыс'!$C14*4.056</f>
        <v>73.24604966139955</v>
      </c>
      <c r="R14" s="9">
        <f>абс!P14*100000/'на 100 тыс'!$B14*4.056</f>
        <v>5.287239450940519</v>
      </c>
      <c r="S14" s="43">
        <f>абс!Q14*100000/'на 100 тыс'!$C14*4.056</f>
        <v>0</v>
      </c>
      <c r="T14" s="13">
        <f>абс!R14*100000/'на 100 тыс'!$B14*4.056</f>
        <v>47.58515505846467</v>
      </c>
      <c r="U14" s="8">
        <f>абс!S14*100000/'на 100 тыс'!$C14*4.056</f>
        <v>31.391164140599805</v>
      </c>
      <c r="V14" s="8">
        <f>абс!T14*100000/'на 100 тыс'!$B14*4.056</f>
        <v>26.43619725470259</v>
      </c>
      <c r="W14" s="22">
        <f>абс!U14*100000/'на 100 тыс'!$C14*4.056</f>
        <v>15.695582070299903</v>
      </c>
      <c r="X14" s="12" t="s">
        <v>8</v>
      </c>
      <c r="Y14" s="7">
        <f>абс!W14*100000/'на 100 тыс'!$B14*4.056</f>
        <v>100.45754956786985</v>
      </c>
      <c r="Z14" s="8">
        <f>абс!X14*100000/'на 100 тыс'!$C14*4.056</f>
        <v>125.56465656239922</v>
      </c>
      <c r="AA14" s="8">
        <f>абс!Y14*100000/'на 100 тыс'!$B14*4.056</f>
        <v>15.861718352821555</v>
      </c>
      <c r="AB14" s="8">
        <f>абс!Z14*100000/'на 100 тыс'!$C14*4.056</f>
        <v>10.463721380199935</v>
      </c>
      <c r="AC14" s="8">
        <f>абс!AA14*100000/'на 100 тыс'!$B14*4.056</f>
        <v>10.574478901881038</v>
      </c>
      <c r="AD14" s="22">
        <f>абс!AB14*100000/'на 100 тыс'!$C14*4.056</f>
        <v>36.62302483069978</v>
      </c>
      <c r="AE14" s="7">
        <f>абс!AC14*100000/'на 100 тыс'!$B14*4.056</f>
        <v>79.30859176410777</v>
      </c>
      <c r="AF14" s="22">
        <f>абс!AD14*100000/'на 100 тыс'!$C14*4.056</f>
        <v>41.85488552079974</v>
      </c>
      <c r="AG14" s="7">
        <f>абс!AE14*100000/'на 100 тыс'!$B14*4.056</f>
        <v>5.287239450940519</v>
      </c>
      <c r="AH14" s="22">
        <f>абс!AF14*100000/'на 100 тыс'!$C14*4.056</f>
        <v>20.92744276039987</v>
      </c>
      <c r="AI14" s="7">
        <f>абс!AG14*100000/'на 100 тыс'!$B14*4.056</f>
        <v>142.755465175394</v>
      </c>
      <c r="AJ14" s="22">
        <f>абс!AH14*100000/'на 100 тыс'!$C14*4.056</f>
        <v>20.92744276039987</v>
      </c>
      <c r="AK14" s="7">
        <f>абс!AI14*100000/'на 100 тыс'!$B14*4.056</f>
        <v>47.58515505846467</v>
      </c>
      <c r="AL14" s="22">
        <f>абс!AJ14*100000/'на 100 тыс'!$C14*4.056</f>
        <v>20.92744276039987</v>
      </c>
      <c r="AM14" s="13">
        <f>абс!AK14*100000/'на 100 тыс'!$B14*4.056</f>
        <v>21.148957803762077</v>
      </c>
      <c r="AN14" s="22">
        <f>абс!AL14*100000/'на 100 тыс'!$C14*4.056</f>
        <v>5.231860690099968</v>
      </c>
      <c r="AO14" s="7">
        <f>абс!AM14*100000/'на 100 тыс'!$B14*4.056</f>
        <v>21.148957803762077</v>
      </c>
      <c r="AP14" s="22">
        <f>абс!AN14*100000/'на 100 тыс'!$C14*4.056</f>
        <v>0</v>
      </c>
    </row>
    <row r="15" spans="1:42" ht="12.75">
      <c r="A15" s="3" t="s">
        <v>9</v>
      </c>
      <c r="B15" s="37">
        <v>36246</v>
      </c>
      <c r="C15" s="105">
        <v>35998</v>
      </c>
      <c r="D15" s="213">
        <f>абс!B15*100000/'на 100 тыс'!$B15*4.056</f>
        <v>134.28240357556695</v>
      </c>
      <c r="E15" s="207">
        <f>абс!C15*100000/'на 100 тыс'!$C15*4.056</f>
        <v>180.276682037891</v>
      </c>
      <c r="F15" s="139">
        <f>абс!D15*100000/'на 100 тыс'!$B15*4.056</f>
        <v>134.28240357556695</v>
      </c>
      <c r="G15" s="143">
        <f>абс!E15*100000/'на 100 тыс'!$C15*4.056</f>
        <v>180.276682037891</v>
      </c>
      <c r="H15" s="7">
        <f>абс!F15*100000/'на 100 тыс'!$B15*4.056</f>
        <v>514.74921370634</v>
      </c>
      <c r="I15" s="8">
        <f>абс!G15*100000/'на 100 тыс'!$C15*4.056</f>
        <v>529.5627534863048</v>
      </c>
      <c r="J15" s="8">
        <f>абс!H15*100000/'на 100 тыс'!$B15*4.056</f>
        <v>313.3256083429896</v>
      </c>
      <c r="K15" s="8">
        <f>абс!I15*100000/'на 100 тыс'!$C15*4.056</f>
        <v>225.34585254736376</v>
      </c>
      <c r="L15" s="8">
        <f>абс!J15*100000/'на 100 тыс'!$B15*4.056</f>
        <v>55.95100148981957</v>
      </c>
      <c r="M15" s="8">
        <f>абс!K15*100000/'на 100 тыс'!$C15*4.056</f>
        <v>11.267292627368187</v>
      </c>
      <c r="N15" s="8">
        <f>абс!L15*100000/'на 100 тыс'!$B15*4.056</f>
        <v>145.47260387353086</v>
      </c>
      <c r="O15" s="8">
        <f>абс!M15*100000/'на 100 тыс'!$C15*4.056</f>
        <v>202.81126729262738</v>
      </c>
      <c r="P15" s="8">
        <f>абс!N15*100000/'на 100 тыс'!$B15*4.056</f>
        <v>78.3314020857474</v>
      </c>
      <c r="Q15" s="40">
        <f>абс!O15*100000/'на 100 тыс'!$C15*4.056</f>
        <v>135.20751152841822</v>
      </c>
      <c r="R15" s="9">
        <f>абс!P15*100000/'на 100 тыс'!$B15*4.056</f>
        <v>0</v>
      </c>
      <c r="S15" s="43">
        <f>абс!Q15*100000/'на 100 тыс'!$C15*4.056</f>
        <v>11.267292627368187</v>
      </c>
      <c r="T15" s="13">
        <f>абс!R15*100000/'на 100 тыс'!$B15*4.056</f>
        <v>100.71180268167522</v>
      </c>
      <c r="U15" s="8">
        <f>абс!S15*100000/'на 100 тыс'!$C15*4.056</f>
        <v>90.1383410189455</v>
      </c>
      <c r="V15" s="8">
        <f>абс!T15*100000/'на 100 тыс'!$B15*4.056</f>
        <v>22.380400595927828</v>
      </c>
      <c r="W15" s="22">
        <f>абс!U15*100000/'на 100 тыс'!$C15*4.056</f>
        <v>11.267292627368187</v>
      </c>
      <c r="X15" s="12" t="s">
        <v>9</v>
      </c>
      <c r="Y15" s="7">
        <f>абс!W15*100000/'на 100 тыс'!$B15*4.056</f>
        <v>190.23340506538653</v>
      </c>
      <c r="Z15" s="8">
        <f>абс!X15*100000/'на 100 тыс'!$C15*4.056</f>
        <v>180.276682037891</v>
      </c>
      <c r="AA15" s="8">
        <f>абс!Y15*100000/'на 100 тыс'!$B15*4.056</f>
        <v>0</v>
      </c>
      <c r="AB15" s="8">
        <f>абс!Z15*100000/'на 100 тыс'!$C15*4.056</f>
        <v>22.534585254736374</v>
      </c>
      <c r="AC15" s="8">
        <f>абс!AA15*100000/'на 100 тыс'!$B15*4.056</f>
        <v>55.95100148981957</v>
      </c>
      <c r="AD15" s="22">
        <f>абс!AB15*100000/'на 100 тыс'!$C15*4.056</f>
        <v>67.60375576420911</v>
      </c>
      <c r="AE15" s="7">
        <f>абс!AC15*100000/'на 100 тыс'!$B15*4.056</f>
        <v>100.71180268167522</v>
      </c>
      <c r="AF15" s="22">
        <f>абс!AD15*100000/'на 100 тыс'!$C15*4.056</f>
        <v>90.1383410189455</v>
      </c>
      <c r="AG15" s="7">
        <f>абс!AE15*100000/'на 100 тыс'!$B15*4.056</f>
        <v>358.08640953484525</v>
      </c>
      <c r="AH15" s="22">
        <f>абс!AF15*100000/'на 100 тыс'!$C15*4.056</f>
        <v>45.06917050947275</v>
      </c>
      <c r="AI15" s="7">
        <f>абс!AG15*100000/'на 100 тыс'!$B15*4.056</f>
        <v>55.95100148981957</v>
      </c>
      <c r="AJ15" s="22">
        <f>абс!AH15*100000/'на 100 тыс'!$C15*4.056</f>
        <v>101.40563364631369</v>
      </c>
      <c r="AK15" s="7">
        <f>абс!AI15*100000/'на 100 тыс'!$B15*4.056</f>
        <v>33.570600893891736</v>
      </c>
      <c r="AL15" s="22">
        <f>абс!AJ15*100000/'на 100 тыс'!$C15*4.056</f>
        <v>123.94021890105006</v>
      </c>
      <c r="AM15" s="13">
        <f>абс!AK15*100000/'на 100 тыс'!$B15*4.056</f>
        <v>33.570600893891736</v>
      </c>
      <c r="AN15" s="22">
        <f>абс!AL15*100000/'на 100 тыс'!$C15*4.056</f>
        <v>112.67292627368188</v>
      </c>
      <c r="AO15" s="7">
        <f>абс!AM15*100000/'на 100 тыс'!$B15*4.056</f>
        <v>78.3314020857474</v>
      </c>
      <c r="AP15" s="22">
        <f>абс!AN15*100000/'на 100 тыс'!$C15*4.056</f>
        <v>45.06917050947275</v>
      </c>
    </row>
    <row r="16" spans="1:42" ht="12.75">
      <c r="A16" s="3" t="s">
        <v>10</v>
      </c>
      <c r="B16" s="37">
        <v>16631</v>
      </c>
      <c r="C16" s="105">
        <v>16585</v>
      </c>
      <c r="D16" s="213">
        <f>абс!B16*100000/'на 100 тыс'!$B16*4.056</f>
        <v>390.21105165053217</v>
      </c>
      <c r="E16" s="207">
        <f>абс!C16*100000/'на 100 тыс'!$C16*4.056</f>
        <v>269.014169430208</v>
      </c>
      <c r="F16" s="139">
        <f>абс!D16*100000/'на 100 тыс'!$B16*4.056</f>
        <v>390.21105165053217</v>
      </c>
      <c r="G16" s="143">
        <f>абс!E16*100000/'на 100 тыс'!$C16*4.056</f>
        <v>269.014169430208</v>
      </c>
      <c r="H16" s="7">
        <f>абс!F16*100000/'на 100 тыс'!$B16*4.056</f>
        <v>731.6457218447478</v>
      </c>
      <c r="I16" s="8">
        <f>абс!G16*100000/'на 100 тыс'!$C16*4.056</f>
        <v>391.2933373530298</v>
      </c>
      <c r="J16" s="8">
        <f>абс!H16*100000/'на 100 тыс'!$B16*4.056</f>
        <v>317.04647946605735</v>
      </c>
      <c r="K16" s="8">
        <f>абс!I16*100000/'на 100 тыс'!$C16*4.056</f>
        <v>220.10250226107928</v>
      </c>
      <c r="L16" s="8">
        <f>абс!J16*100000/'на 100 тыс'!$B16*4.056</f>
        <v>24.38819072815826</v>
      </c>
      <c r="M16" s="8">
        <f>абс!K16*100000/'на 100 тыс'!$C16*4.056</f>
        <v>0</v>
      </c>
      <c r="N16" s="8">
        <f>абс!L16*100000/'на 100 тыс'!$B16*4.056</f>
        <v>121.94095364079129</v>
      </c>
      <c r="O16" s="8">
        <f>абс!M16*100000/'на 100 тыс'!$C16*4.056</f>
        <v>73.36750075369311</v>
      </c>
      <c r="P16" s="8">
        <f>абс!N16*100000/'на 100 тыс'!$B16*4.056</f>
        <v>48.77638145631652</v>
      </c>
      <c r="Q16" s="40">
        <f>абс!O16*100000/'на 100 тыс'!$C16*4.056</f>
        <v>73.36750075369311</v>
      </c>
      <c r="R16" s="9">
        <f>абс!P16*100000/'на 100 тыс'!$B16*4.056</f>
        <v>0</v>
      </c>
      <c r="S16" s="43">
        <f>абс!Q16*100000/'на 100 тыс'!$C16*4.056</f>
        <v>0</v>
      </c>
      <c r="T16" s="13">
        <f>абс!R16*100000/'на 100 тыс'!$B16*4.056</f>
        <v>121.94095364079129</v>
      </c>
      <c r="U16" s="8">
        <f>абс!S16*100000/'на 100 тыс'!$C16*4.056</f>
        <v>48.91166716912873</v>
      </c>
      <c r="V16" s="8">
        <f>абс!T16*100000/'на 100 тыс'!$B16*4.056</f>
        <v>24.38819072815826</v>
      </c>
      <c r="W16" s="22">
        <f>абс!U16*100000/'на 100 тыс'!$C16*4.056</f>
        <v>0</v>
      </c>
      <c r="X16" s="12" t="s">
        <v>10</v>
      </c>
      <c r="Y16" s="7">
        <f>абс!W16*100000/'на 100 тыс'!$B16*4.056</f>
        <v>268.2700980097408</v>
      </c>
      <c r="Z16" s="8">
        <f>абс!X16*100000/'на 100 тыс'!$C16*4.056</f>
        <v>195.6466686765149</v>
      </c>
      <c r="AA16" s="8">
        <f>абс!Y16*100000/'на 100 тыс'!$B16*4.056</f>
        <v>0</v>
      </c>
      <c r="AB16" s="8">
        <f>абс!Z16*100000/'на 100 тыс'!$C16*4.056</f>
        <v>0</v>
      </c>
      <c r="AC16" s="8">
        <f>абс!AA16*100000/'на 100 тыс'!$B16*4.056</f>
        <v>48.77638145631652</v>
      </c>
      <c r="AD16" s="22">
        <f>абс!AB16*100000/'на 100 тыс'!$C16*4.056</f>
        <v>48.91166716912873</v>
      </c>
      <c r="AE16" s="7">
        <f>абс!AC16*100000/'на 100 тыс'!$B16*4.056</f>
        <v>170.71733509710782</v>
      </c>
      <c r="AF16" s="22">
        <f>абс!AD16*100000/'на 100 тыс'!$C16*4.056</f>
        <v>195.6466686765149</v>
      </c>
      <c r="AG16" s="7">
        <f>абс!AE16*100000/'на 100 тыс'!$B16*4.056</f>
        <v>73.16457218447478</v>
      </c>
      <c r="AH16" s="22">
        <f>абс!AF16*100000/'на 100 тыс'!$C16*4.056</f>
        <v>73.36750075369311</v>
      </c>
      <c r="AI16" s="7">
        <f>абс!AG16*100000/'на 100 тыс'!$B16*4.056</f>
        <v>97.55276291263304</v>
      </c>
      <c r="AJ16" s="22">
        <f>абс!AH16*100000/'на 100 тыс'!$C16*4.056</f>
        <v>0</v>
      </c>
      <c r="AK16" s="7">
        <f>абс!AI16*100000/'на 100 тыс'!$B16*4.056</f>
        <v>170.71733509710782</v>
      </c>
      <c r="AL16" s="22">
        <f>абс!AJ16*100000/'на 100 тыс'!$C16*4.056</f>
        <v>97.82333433825745</v>
      </c>
      <c r="AM16" s="13">
        <f>абс!AK16*100000/'на 100 тыс'!$B16*4.056</f>
        <v>170.71733509710782</v>
      </c>
      <c r="AN16" s="22">
        <f>абс!AL16*100000/'на 100 тыс'!$C16*4.056</f>
        <v>97.82333433825745</v>
      </c>
      <c r="AO16" s="7">
        <f>абс!AM16*100000/'на 100 тыс'!$B16*4.056</f>
        <v>24.38819072815826</v>
      </c>
      <c r="AP16" s="22">
        <f>абс!AN16*100000/'на 100 тыс'!$C16*4.056</f>
        <v>146.73500150738622</v>
      </c>
    </row>
    <row r="17" spans="1:42" ht="12" customHeight="1">
      <c r="A17" s="3" t="s">
        <v>11</v>
      </c>
      <c r="B17" s="37">
        <v>10548</v>
      </c>
      <c r="C17" s="105">
        <v>10450</v>
      </c>
      <c r="D17" s="213">
        <f>абс!B17*100000/'на 100 тыс'!$B17*4.056</f>
        <v>269.16951080773606</v>
      </c>
      <c r="E17" s="207">
        <f>абс!C17*100000/'на 100 тыс'!$C17*4.056</f>
        <v>77.62679425837321</v>
      </c>
      <c r="F17" s="139">
        <f>абс!D17*100000/'на 100 тыс'!$B17*4.056</f>
        <v>269.16951080773606</v>
      </c>
      <c r="G17" s="143">
        <f>абс!E17*100000/'на 100 тыс'!$C17*4.056</f>
        <v>77.62679425837321</v>
      </c>
      <c r="H17" s="7">
        <f>абс!F17*100000/'на 100 тыс'!$B17*4.056</f>
        <v>499.8862343572241</v>
      </c>
      <c r="I17" s="8">
        <f>абс!G17*100000/'на 100 тыс'!$C17*4.056</f>
        <v>582.200956937799</v>
      </c>
      <c r="J17" s="8">
        <f>абс!H17*100000/'на 100 тыс'!$B17*4.056</f>
        <v>230.71672354948805</v>
      </c>
      <c r="K17" s="8">
        <f>абс!I17*100000/'на 100 тыс'!$C17*4.056</f>
        <v>194.06698564593302</v>
      </c>
      <c r="L17" s="8">
        <f>абс!J17*100000/'на 100 тыс'!$B17*4.056</f>
        <v>38.45278725824801</v>
      </c>
      <c r="M17" s="8">
        <f>абс!K17*100000/'на 100 тыс'!$C17*4.056</f>
        <v>0</v>
      </c>
      <c r="N17" s="8">
        <f>абс!L17*100000/'на 100 тыс'!$B17*4.056</f>
        <v>76.90557451649602</v>
      </c>
      <c r="O17" s="8">
        <f>абс!M17*100000/'на 100 тыс'!$C17*4.056</f>
        <v>194.06698564593302</v>
      </c>
      <c r="P17" s="8">
        <f>абс!N17*100000/'на 100 тыс'!$B17*4.056</f>
        <v>76.90557451649602</v>
      </c>
      <c r="Q17" s="40">
        <f>абс!O17*100000/'на 100 тыс'!$C17*4.056</f>
        <v>194.06698564593302</v>
      </c>
      <c r="R17" s="9">
        <f>абс!P17*100000/'на 100 тыс'!$B17*4.056</f>
        <v>0</v>
      </c>
      <c r="S17" s="43">
        <f>абс!Q17*100000/'на 100 тыс'!$C17*4.056</f>
        <v>38.813397129186605</v>
      </c>
      <c r="T17" s="13">
        <f>абс!R17*100000/'на 100 тыс'!$B17*4.056</f>
        <v>76.90557451649602</v>
      </c>
      <c r="U17" s="8">
        <f>абс!S17*100000/'на 100 тыс'!$C17*4.056</f>
        <v>77.62679425837321</v>
      </c>
      <c r="V17" s="8">
        <f>абс!T17*100000/'на 100 тыс'!$B17*4.056</f>
        <v>0</v>
      </c>
      <c r="W17" s="22">
        <f>абс!U17*100000/'на 100 тыс'!$C17*4.056</f>
        <v>0</v>
      </c>
      <c r="X17" s="12" t="s">
        <v>11</v>
      </c>
      <c r="Y17" s="7">
        <f>абс!W17*100000/'на 100 тыс'!$B17*4.056</f>
        <v>0</v>
      </c>
      <c r="Z17" s="8">
        <f>абс!X17*100000/'на 100 тыс'!$C17*4.056</f>
        <v>194.06698564593302</v>
      </c>
      <c r="AA17" s="8">
        <f>абс!Y17*100000/'на 100 тыс'!$B17*4.056</f>
        <v>0</v>
      </c>
      <c r="AB17" s="8">
        <f>абс!Z17*100000/'на 100 тыс'!$C17*4.056</f>
        <v>77.62679425837321</v>
      </c>
      <c r="AC17" s="8">
        <f>абс!AA17*100000/'на 100 тыс'!$B17*4.056</f>
        <v>0</v>
      </c>
      <c r="AD17" s="22">
        <f>абс!AB17*100000/'на 100 тыс'!$C17*4.056</f>
        <v>38.813397129186605</v>
      </c>
      <c r="AE17" s="7">
        <f>абс!AC17*100000/'на 100 тыс'!$B17*4.056</f>
        <v>0</v>
      </c>
      <c r="AF17" s="22">
        <f>абс!AD17*100000/'на 100 тыс'!$C17*4.056</f>
        <v>116.4401913875598</v>
      </c>
      <c r="AG17" s="7">
        <f>абс!AE17*100000/'на 100 тыс'!$B17*4.056</f>
        <v>115.35836177474403</v>
      </c>
      <c r="AH17" s="22">
        <f>абс!AF17*100000/'на 100 тыс'!$C17*4.056</f>
        <v>155.25358851674642</v>
      </c>
      <c r="AI17" s="7">
        <f>абс!AG17*100000/'на 100 тыс'!$B17*4.056</f>
        <v>153.81114903299203</v>
      </c>
      <c r="AJ17" s="22">
        <f>абс!AH17*100000/'на 100 тыс'!$C17*4.056</f>
        <v>116.4401913875598</v>
      </c>
      <c r="AK17" s="7">
        <f>абс!AI17*100000/'на 100 тыс'!$B17*4.056</f>
        <v>192.26393629124007</v>
      </c>
      <c r="AL17" s="22">
        <f>абс!AJ17*100000/'на 100 тыс'!$C17*4.056</f>
        <v>116.4401913875598</v>
      </c>
      <c r="AM17" s="13">
        <f>абс!AK17*100000/'на 100 тыс'!$B17*4.056</f>
        <v>192.26393629124007</v>
      </c>
      <c r="AN17" s="22">
        <f>абс!AL17*100000/'на 100 тыс'!$C17*4.056</f>
        <v>116.4401913875598</v>
      </c>
      <c r="AO17" s="7">
        <f>абс!AM17*100000/'на 100 тыс'!$B17*4.056</f>
        <v>346.0750853242321</v>
      </c>
      <c r="AP17" s="22">
        <f>абс!AN17*100000/'на 100 тыс'!$C17*4.056</f>
        <v>155.25358851674642</v>
      </c>
    </row>
    <row r="18" spans="1:42" ht="12.75">
      <c r="A18" s="3" t="s">
        <v>12</v>
      </c>
      <c r="B18" s="37">
        <v>20030</v>
      </c>
      <c r="C18" s="105">
        <v>19891</v>
      </c>
      <c r="D18" s="213">
        <f>абс!B18*100000/'на 100 тыс'!$B18*4.056</f>
        <v>364.49326010983526</v>
      </c>
      <c r="E18" s="207">
        <f>абс!C18*100000/'на 100 тыс'!$C18*4.056</f>
        <v>224.30244834347192</v>
      </c>
      <c r="F18" s="139">
        <f>абс!D18*100000/'на 100 тыс'!$B18*4.056</f>
        <v>364.49326010983526</v>
      </c>
      <c r="G18" s="143">
        <f>абс!E18*100000/'на 100 тыс'!$C18*4.056</f>
        <v>224.30244834347192</v>
      </c>
      <c r="H18" s="7">
        <f>абс!F18*100000/'на 100 тыс'!$B18*4.056</f>
        <v>607.4887668497255</v>
      </c>
      <c r="I18" s="8">
        <f>абс!G18*100000/'на 100 тыс'!$C18*4.056</f>
        <v>795.2541350359459</v>
      </c>
      <c r="J18" s="8">
        <f>абс!H18*100000/'на 100 тыс'!$B18*4.056</f>
        <v>384.7428856714928</v>
      </c>
      <c r="K18" s="8">
        <f>абс!I18*100000/'на 100 тыс'!$C18*4.056</f>
        <v>530.1694233572972</v>
      </c>
      <c r="L18" s="8">
        <f>абс!J18*100000/'на 100 тыс'!$B18*4.056</f>
        <v>20.249625561657513</v>
      </c>
      <c r="M18" s="8">
        <f>абс!K18*100000/'на 100 тыс'!$C18*4.056</f>
        <v>40.782263335176715</v>
      </c>
      <c r="N18" s="8">
        <f>абс!L18*100000/'на 100 тыс'!$B18*4.056</f>
        <v>141.74737893160258</v>
      </c>
      <c r="O18" s="8">
        <f>абс!M18*100000/'на 100 тыс'!$C18*4.056</f>
        <v>163.12905334070686</v>
      </c>
      <c r="P18" s="8">
        <f>абс!N18*100000/'на 100 тыс'!$B18*4.056</f>
        <v>141.74737893160258</v>
      </c>
      <c r="Q18" s="40">
        <f>абс!O18*100000/'на 100 тыс'!$C18*4.056</f>
        <v>163.12905334070686</v>
      </c>
      <c r="R18" s="9">
        <f>абс!P18*100000/'на 100 тыс'!$B18*4.056</f>
        <v>0</v>
      </c>
      <c r="S18" s="43">
        <f>абс!Q18*100000/'на 100 тыс'!$C18*4.056</f>
        <v>0</v>
      </c>
      <c r="T18" s="13">
        <f>абс!R18*100000/'на 100 тыс'!$B18*4.056</f>
        <v>40.49925112331503</v>
      </c>
      <c r="U18" s="8">
        <f>абс!S18*100000/'на 100 тыс'!$C18*4.056</f>
        <v>81.56452667035343</v>
      </c>
      <c r="V18" s="8">
        <f>абс!T18*100000/'на 100 тыс'!$B18*4.056</f>
        <v>20.249625561657513</v>
      </c>
      <c r="W18" s="22">
        <f>абс!U18*100000/'на 100 тыс'!$C18*4.056</f>
        <v>20.391131667588358</v>
      </c>
      <c r="X18" s="12" t="s">
        <v>12</v>
      </c>
      <c r="Y18" s="7">
        <f>абс!W18*100000/'на 100 тыс'!$B18*4.056</f>
        <v>161.9970044932601</v>
      </c>
      <c r="Z18" s="8">
        <f>абс!X18*100000/'на 100 тыс'!$C18*4.056</f>
        <v>122.34679000553014</v>
      </c>
      <c r="AA18" s="8">
        <f>абс!Y18*100000/'на 100 тыс'!$B18*4.056</f>
        <v>0</v>
      </c>
      <c r="AB18" s="8">
        <f>абс!Z18*100000/'на 100 тыс'!$C18*4.056</f>
        <v>20.391131667588358</v>
      </c>
      <c r="AC18" s="8">
        <f>абс!AA18*100000/'на 100 тыс'!$B18*4.056</f>
        <v>60.748876684972544</v>
      </c>
      <c r="AD18" s="22">
        <f>абс!AB18*100000/'на 100 тыс'!$C18*4.056</f>
        <v>40.782263335176715</v>
      </c>
      <c r="AE18" s="7">
        <f>абс!AC18*100000/'на 100 тыс'!$B18*4.056</f>
        <v>60.748876684972544</v>
      </c>
      <c r="AF18" s="22">
        <f>абс!AD18*100000/'на 100 тыс'!$C18*4.056</f>
        <v>40.782263335176715</v>
      </c>
      <c r="AG18" s="7">
        <f>абс!AE18*100000/'на 100 тыс'!$B18*4.056</f>
        <v>121.49775336994509</v>
      </c>
      <c r="AH18" s="22">
        <f>абс!AF18*100000/'на 100 тыс'!$C18*4.056</f>
        <v>40.782263335176715</v>
      </c>
      <c r="AI18" s="7">
        <f>абс!AG18*100000/'на 100 тыс'!$B18*4.056</f>
        <v>20.249625561657513</v>
      </c>
      <c r="AJ18" s="22">
        <f>абс!AH18*100000/'на 100 тыс'!$C18*4.056</f>
        <v>20.391131667588358</v>
      </c>
      <c r="AK18" s="7">
        <f>абс!AI18*100000/'на 100 тыс'!$B18*4.056</f>
        <v>182.24663005491763</v>
      </c>
      <c r="AL18" s="22">
        <f>абс!AJ18*100000/'на 100 тыс'!$C18*4.056</f>
        <v>163.12905334070686</v>
      </c>
      <c r="AM18" s="13">
        <f>абс!AK18*100000/'на 100 тыс'!$B18*4.056</f>
        <v>182.24663005491763</v>
      </c>
      <c r="AN18" s="22">
        <f>абс!AL18*100000/'на 100 тыс'!$C18*4.056</f>
        <v>163.12905334070686</v>
      </c>
      <c r="AO18" s="7">
        <f>абс!AM18*100000/'на 100 тыс'!$B18*4.056</f>
        <v>20.249625561657513</v>
      </c>
      <c r="AP18" s="22">
        <f>абс!AN18*100000/'на 100 тыс'!$C18*4.056</f>
        <v>20.391131667588358</v>
      </c>
    </row>
    <row r="19" spans="1:42" ht="12.75">
      <c r="A19" s="3" t="s">
        <v>13</v>
      </c>
      <c r="B19" s="37">
        <v>18096</v>
      </c>
      <c r="C19" s="105">
        <v>17800</v>
      </c>
      <c r="D19" s="213">
        <f>абс!B19*100000/'на 100 тыс'!$B19*4.056</f>
        <v>268.9655172413793</v>
      </c>
      <c r="E19" s="207">
        <f>абс!C19*100000/'на 100 тыс'!$C19*4.056</f>
        <v>159.5056179775281</v>
      </c>
      <c r="F19" s="139">
        <f>абс!D19*100000/'на 100 тыс'!$B19*4.056</f>
        <v>246.55172413793105</v>
      </c>
      <c r="G19" s="143">
        <f>абс!E19*100000/'на 100 тыс'!$C19*4.056</f>
        <v>159.5056179775281</v>
      </c>
      <c r="H19" s="7">
        <f>абс!F19*100000/'на 100 тыс'!$B19*4.056</f>
        <v>381.0344827586207</v>
      </c>
      <c r="I19" s="8">
        <f>абс!G19*100000/'на 100 тыс'!$C19*4.056</f>
        <v>615.2359550561797</v>
      </c>
      <c r="J19" s="8">
        <f>абс!H19*100000/'на 100 тыс'!$B19*4.056</f>
        <v>179.31034482758622</v>
      </c>
      <c r="K19" s="8">
        <f>абс!I19*100000/'на 100 тыс'!$C19*4.056</f>
        <v>182.2921348314607</v>
      </c>
      <c r="L19" s="8">
        <f>абс!J19*100000/'на 100 тыс'!$B19*4.056</f>
        <v>0</v>
      </c>
      <c r="M19" s="8">
        <f>абс!K19*100000/'на 100 тыс'!$C19*4.056</f>
        <v>0</v>
      </c>
      <c r="N19" s="8">
        <f>абс!L19*100000/'на 100 тыс'!$B19*4.056</f>
        <v>112.06896551724138</v>
      </c>
      <c r="O19" s="8">
        <f>абс!M19*100000/'на 100 тыс'!$C19*4.056</f>
        <v>387.3707865168539</v>
      </c>
      <c r="P19" s="8">
        <f>абс!N19*100000/'на 100 тыс'!$B19*4.056</f>
        <v>67.24137931034483</v>
      </c>
      <c r="Q19" s="40">
        <f>абс!O19*100000/'на 100 тыс'!$C19*4.056</f>
        <v>136.71910112359552</v>
      </c>
      <c r="R19" s="9">
        <f>абс!P19*100000/'на 100 тыс'!$B19*4.056</f>
        <v>22.413793103448278</v>
      </c>
      <c r="S19" s="43">
        <f>абс!Q19*100000/'на 100 тыс'!$C19*4.056</f>
        <v>0</v>
      </c>
      <c r="T19" s="13">
        <f>абс!R19*100000/'на 100 тыс'!$B19*4.056</f>
        <v>67.24137931034483</v>
      </c>
      <c r="U19" s="8">
        <f>абс!S19*100000/'на 100 тыс'!$C19*4.056</f>
        <v>68.35955056179776</v>
      </c>
      <c r="V19" s="8">
        <f>абс!T19*100000/'на 100 тыс'!$B19*4.056</f>
        <v>0</v>
      </c>
      <c r="W19" s="22">
        <f>абс!U19*100000/'на 100 тыс'!$C19*4.056</f>
        <v>0</v>
      </c>
      <c r="X19" s="12" t="s">
        <v>13</v>
      </c>
      <c r="Y19" s="7">
        <f>абс!W19*100000/'на 100 тыс'!$B19*4.056</f>
        <v>224.13793103448276</v>
      </c>
      <c r="Z19" s="8">
        <f>абс!X19*100000/'на 100 тыс'!$C19*4.056</f>
        <v>113.93258426966291</v>
      </c>
      <c r="AA19" s="8">
        <f>абс!Y19*100000/'на 100 тыс'!$B19*4.056</f>
        <v>22.413793103448278</v>
      </c>
      <c r="AB19" s="8">
        <f>абс!Z19*100000/'на 100 тыс'!$C19*4.056</f>
        <v>0</v>
      </c>
      <c r="AC19" s="8">
        <f>абс!AA19*100000/'на 100 тыс'!$B19*4.056</f>
        <v>89.65517241379311</v>
      </c>
      <c r="AD19" s="22">
        <f>абс!AB19*100000/'на 100 тыс'!$C19*4.056</f>
        <v>68.35955056179776</v>
      </c>
      <c r="AE19" s="7">
        <f>абс!AC19*100000/'на 100 тыс'!$B19*4.056</f>
        <v>22.413793103448278</v>
      </c>
      <c r="AF19" s="22">
        <f>абс!AD19*100000/'на 100 тыс'!$C19*4.056</f>
        <v>45.57303370786517</v>
      </c>
      <c r="AG19" s="7">
        <f>абс!AE19*100000/'на 100 тыс'!$B19*4.056</f>
        <v>201.72413793103448</v>
      </c>
      <c r="AH19" s="22">
        <f>абс!AF19*100000/'на 100 тыс'!$C19*4.056</f>
        <v>22.786516853932586</v>
      </c>
      <c r="AI19" s="7">
        <f>абс!AG19*100000/'на 100 тыс'!$B19*4.056</f>
        <v>112.06896551724138</v>
      </c>
      <c r="AJ19" s="22">
        <f>абс!AH19*100000/'на 100 тыс'!$C19*4.056</f>
        <v>68.35955056179776</v>
      </c>
      <c r="AK19" s="7">
        <f>абс!AI19*100000/'на 100 тыс'!$B19*4.056</f>
        <v>179.31034482758622</v>
      </c>
      <c r="AL19" s="22">
        <f>абс!AJ19*100000/'на 100 тыс'!$C19*4.056</f>
        <v>136.71910112359552</v>
      </c>
      <c r="AM19" s="13">
        <f>абс!AK19*100000/'на 100 тыс'!$B19*4.056</f>
        <v>179.31034482758622</v>
      </c>
      <c r="AN19" s="22">
        <f>абс!AL19*100000/'на 100 тыс'!$C19*4.056</f>
        <v>136.71910112359552</v>
      </c>
      <c r="AO19" s="7">
        <f>абс!AM19*100000/'на 100 тыс'!$B19*4.056</f>
        <v>67.24137931034483</v>
      </c>
      <c r="AP19" s="22">
        <f>абс!AN19*100000/'на 100 тыс'!$C19*4.056</f>
        <v>22.786516853932586</v>
      </c>
    </row>
    <row r="20" spans="1:42" ht="12.75">
      <c r="A20" s="3" t="s">
        <v>14</v>
      </c>
      <c r="B20" s="37">
        <v>9167</v>
      </c>
      <c r="C20" s="105">
        <v>9041</v>
      </c>
      <c r="D20" s="213">
        <f>абс!B20*100000/'на 100 тыс'!$B20*4.056</f>
        <v>353.96531035235085</v>
      </c>
      <c r="E20" s="207">
        <f>абс!C20*100000/'на 100 тыс'!$C20*4.056</f>
        <v>89.72458798805442</v>
      </c>
      <c r="F20" s="139">
        <f>абс!D20*100000/'на 100 тыс'!$B20*4.056</f>
        <v>353.96531035235085</v>
      </c>
      <c r="G20" s="143">
        <f>абс!E20*100000/'на 100 тыс'!$C20*4.056</f>
        <v>89.72458798805442</v>
      </c>
      <c r="H20" s="7">
        <f>абс!F20*100000/'на 100 тыс'!$B20*4.056</f>
        <v>796.4219482927894</v>
      </c>
      <c r="I20" s="8">
        <f>абс!G20*100000/'на 100 тыс'!$C20*4.056</f>
        <v>807.5212918924898</v>
      </c>
      <c r="J20" s="8">
        <f>абс!H20*100000/'на 100 тыс'!$B20*4.056</f>
        <v>265.4739827642631</v>
      </c>
      <c r="K20" s="8">
        <f>абс!I20*100000/'на 100 тыс'!$C20*4.056</f>
        <v>314.0360579581905</v>
      </c>
      <c r="L20" s="8">
        <f>абс!J20*100000/'на 100 тыс'!$B20*4.056</f>
        <v>44.24566379404386</v>
      </c>
      <c r="M20" s="8">
        <f>абс!K20*100000/'на 100 тыс'!$C20*4.056</f>
        <v>0</v>
      </c>
      <c r="N20" s="8">
        <f>абс!L20*100000/'на 100 тыс'!$B20*4.056</f>
        <v>353.96531035235085</v>
      </c>
      <c r="O20" s="8">
        <f>абс!M20*100000/'на 100 тыс'!$C20*4.056</f>
        <v>358.8983519522177</v>
      </c>
      <c r="P20" s="8">
        <f>абс!N20*100000/'на 100 тыс'!$B20*4.056</f>
        <v>176.98265517617543</v>
      </c>
      <c r="Q20" s="40">
        <f>абс!O20*100000/'на 100 тыс'!$C20*4.056</f>
        <v>314.0360579581905</v>
      </c>
      <c r="R20" s="9">
        <f>абс!P20*100000/'на 100 тыс'!$B20*4.056</f>
        <v>0</v>
      </c>
      <c r="S20" s="43">
        <f>абс!Q20*100000/'на 100 тыс'!$C20*4.056</f>
        <v>0</v>
      </c>
      <c r="T20" s="13">
        <f>абс!R20*100000/'на 100 тыс'!$B20*4.056</f>
        <v>265.4739827642631</v>
      </c>
      <c r="U20" s="8">
        <f>абс!S20*100000/'на 100 тыс'!$C20*4.056</f>
        <v>44.86229399402721</v>
      </c>
      <c r="V20" s="8">
        <f>абс!T20*100000/'на 100 тыс'!$B20*4.056</f>
        <v>44.24566379404386</v>
      </c>
      <c r="W20" s="22">
        <f>абс!U20*100000/'на 100 тыс'!$C20*4.056</f>
        <v>44.86229399402721</v>
      </c>
      <c r="X20" s="12" t="s">
        <v>14</v>
      </c>
      <c r="Y20" s="7">
        <f>абс!W20*100000/'на 100 тыс'!$B20*4.056</f>
        <v>309.719646558307</v>
      </c>
      <c r="Z20" s="8">
        <f>абс!X20*100000/'на 100 тыс'!$C20*4.056</f>
        <v>44.86229399402721</v>
      </c>
      <c r="AA20" s="8">
        <f>абс!Y20*100000/'на 100 тыс'!$B20*4.056</f>
        <v>44.24566379404386</v>
      </c>
      <c r="AB20" s="8">
        <f>абс!Z20*100000/'на 100 тыс'!$C20*4.056</f>
        <v>44.86229399402721</v>
      </c>
      <c r="AC20" s="8">
        <f>абс!AA20*100000/'на 100 тыс'!$B20*4.056</f>
        <v>88.49132758808771</v>
      </c>
      <c r="AD20" s="22">
        <f>абс!AB20*100000/'на 100 тыс'!$C20*4.056</f>
        <v>0</v>
      </c>
      <c r="AE20" s="7">
        <f>абс!AC20*100000/'на 100 тыс'!$B20*4.056</f>
        <v>353.96531035235085</v>
      </c>
      <c r="AF20" s="22">
        <f>абс!AD20*100000/'на 100 тыс'!$C20*4.056</f>
        <v>179.44917597610885</v>
      </c>
      <c r="AG20" s="7">
        <f>абс!AE20*100000/'на 100 тыс'!$B20*4.056</f>
        <v>88.49132758808771</v>
      </c>
      <c r="AH20" s="22">
        <f>абс!AF20*100000/'на 100 тыс'!$C20*4.056</f>
        <v>44.86229399402721</v>
      </c>
      <c r="AI20" s="7">
        <f>абс!AG20*100000/'на 100 тыс'!$B20*4.056</f>
        <v>0</v>
      </c>
      <c r="AJ20" s="22">
        <f>абс!AH20*100000/'на 100 тыс'!$C20*4.056</f>
        <v>0</v>
      </c>
      <c r="AK20" s="7">
        <f>абс!AI20*100000/'на 100 тыс'!$B20*4.056</f>
        <v>132.73699138213155</v>
      </c>
      <c r="AL20" s="22">
        <f>абс!AJ20*100000/'на 100 тыс'!$C20*4.056</f>
        <v>44.86229399402721</v>
      </c>
      <c r="AM20" s="13">
        <f>абс!AK20*100000/'на 100 тыс'!$B20*4.056</f>
        <v>132.73699138213155</v>
      </c>
      <c r="AN20" s="22">
        <f>абс!AL20*100000/'на 100 тыс'!$C20*4.056</f>
        <v>44.86229399402721</v>
      </c>
      <c r="AO20" s="7">
        <f>абс!AM20*100000/'на 100 тыс'!$B20*4.056</f>
        <v>0</v>
      </c>
      <c r="AP20" s="22">
        <f>абс!AN20*100000/'на 100 тыс'!$C20*4.056</f>
        <v>0</v>
      </c>
    </row>
    <row r="21" spans="1:42" ht="12.75">
      <c r="A21" s="3" t="s">
        <v>15</v>
      </c>
      <c r="B21" s="37">
        <v>8807</v>
      </c>
      <c r="C21" s="105">
        <v>8711</v>
      </c>
      <c r="D21" s="213">
        <f>абс!B21*100000/'на 100 тыс'!$B21*4.056</f>
        <v>276.32565005109575</v>
      </c>
      <c r="E21" s="207">
        <f>абс!C21*100000/'на 100 тыс'!$C21*4.056</f>
        <v>232.80909195270348</v>
      </c>
      <c r="F21" s="139">
        <f>абс!D21*100000/'на 100 тыс'!$B21*4.056</f>
        <v>276.32565005109575</v>
      </c>
      <c r="G21" s="143">
        <f>абс!E21*100000/'на 100 тыс'!$C21*4.056</f>
        <v>232.80909195270348</v>
      </c>
      <c r="H21" s="7">
        <f>абс!F21*100000/'на 100 тыс'!$B21*4.056</f>
        <v>736.8684001362552</v>
      </c>
      <c r="I21" s="8">
        <f>абс!G21*100000/'на 100 тыс'!$C21*4.056</f>
        <v>419.0563655148663</v>
      </c>
      <c r="J21" s="8">
        <f>абс!H21*100000/'на 100 тыс'!$B21*4.056</f>
        <v>276.32565005109575</v>
      </c>
      <c r="K21" s="8">
        <f>абс!I21*100000/'на 100 тыс'!$C21*4.056</f>
        <v>325.93272873378487</v>
      </c>
      <c r="L21" s="8">
        <f>абс!J21*100000/'на 100 тыс'!$B21*4.056</f>
        <v>46.05427500851595</v>
      </c>
      <c r="M21" s="8">
        <f>абс!K21*100000/'на 100 тыс'!$C21*4.056</f>
        <v>0</v>
      </c>
      <c r="N21" s="8">
        <f>абс!L21*100000/'на 100 тыс'!$B21*4.056</f>
        <v>184.2171000340638</v>
      </c>
      <c r="O21" s="8">
        <f>абс!M21*100000/'на 100 тыс'!$C21*4.056</f>
        <v>0</v>
      </c>
      <c r="P21" s="8">
        <f>абс!N21*100000/'на 100 тыс'!$B21*4.056</f>
        <v>92.1085500170319</v>
      </c>
      <c r="Q21" s="40">
        <f>абс!O21*100000/'на 100 тыс'!$C21*4.056</f>
        <v>0</v>
      </c>
      <c r="R21" s="9">
        <f>абс!P21*100000/'на 100 тыс'!$B21*4.056</f>
        <v>0</v>
      </c>
      <c r="S21" s="43">
        <f>абс!Q21*100000/'на 100 тыс'!$C21*4.056</f>
        <v>0</v>
      </c>
      <c r="T21" s="13">
        <f>абс!R21*100000/'на 100 тыс'!$B21*4.056</f>
        <v>46.05427500851595</v>
      </c>
      <c r="U21" s="8">
        <f>абс!S21*100000/'на 100 тыс'!$C21*4.056</f>
        <v>93.12363678108139</v>
      </c>
      <c r="V21" s="8">
        <f>абс!T21*100000/'на 100 тыс'!$B21*4.056</f>
        <v>0</v>
      </c>
      <c r="W21" s="22">
        <f>абс!U21*100000/'на 100 тыс'!$C21*4.056</f>
        <v>0</v>
      </c>
      <c r="X21" s="12" t="s">
        <v>15</v>
      </c>
      <c r="Y21" s="7">
        <f>абс!W21*100000/'на 100 тыс'!$B21*4.056</f>
        <v>184.2171000340638</v>
      </c>
      <c r="Z21" s="8">
        <f>абс!X21*100000/'на 100 тыс'!$C21*4.056</f>
        <v>0</v>
      </c>
      <c r="AA21" s="8">
        <f>абс!Y21*100000/'на 100 тыс'!$B21*4.056</f>
        <v>0</v>
      </c>
      <c r="AB21" s="8">
        <f>абс!Z21*100000/'на 100 тыс'!$C21*4.056</f>
        <v>0</v>
      </c>
      <c r="AC21" s="8">
        <f>абс!AA21*100000/'на 100 тыс'!$B21*4.056</f>
        <v>92.1085500170319</v>
      </c>
      <c r="AD21" s="22">
        <f>абс!AB21*100000/'на 100 тыс'!$C21*4.056</f>
        <v>0</v>
      </c>
      <c r="AE21" s="7">
        <f>абс!AC21*100000/'на 100 тыс'!$B21*4.056</f>
        <v>0</v>
      </c>
      <c r="AF21" s="22">
        <f>абс!AD21*100000/'на 100 тыс'!$C21*4.056</f>
        <v>46.561818390540694</v>
      </c>
      <c r="AG21" s="7">
        <f>абс!AE21*100000/'на 100 тыс'!$B21*4.056</f>
        <v>92.1085500170319</v>
      </c>
      <c r="AH21" s="22">
        <f>абс!AF21*100000/'на 100 тыс'!$C21*4.056</f>
        <v>46.561818390540694</v>
      </c>
      <c r="AI21" s="7">
        <f>абс!AG21*100000/'на 100 тыс'!$B21*4.056</f>
        <v>92.1085500170319</v>
      </c>
      <c r="AJ21" s="22">
        <f>абс!AH21*100000/'на 100 тыс'!$C21*4.056</f>
        <v>93.12363678108139</v>
      </c>
      <c r="AK21" s="7">
        <f>абс!AI21*100000/'на 100 тыс'!$B21*4.056</f>
        <v>92.1085500170319</v>
      </c>
      <c r="AL21" s="22">
        <f>абс!AJ21*100000/'на 100 тыс'!$C21*4.056</f>
        <v>279.3709103432442</v>
      </c>
      <c r="AM21" s="13">
        <f>абс!AK21*100000/'на 100 тыс'!$B21*4.056</f>
        <v>92.1085500170319</v>
      </c>
      <c r="AN21" s="22">
        <f>абс!AL21*100000/'на 100 тыс'!$C21*4.056</f>
        <v>279.3709103432442</v>
      </c>
      <c r="AO21" s="7">
        <f>абс!AM21*100000/'на 100 тыс'!$B21*4.056</f>
        <v>46.05427500851595</v>
      </c>
      <c r="AP21" s="22">
        <f>абс!AN21*100000/'на 100 тыс'!$C21*4.056</f>
        <v>46.561818390540694</v>
      </c>
    </row>
    <row r="22" spans="1:42" ht="12.75">
      <c r="A22" s="3" t="s">
        <v>16</v>
      </c>
      <c r="B22" s="37">
        <v>33502</v>
      </c>
      <c r="C22" s="105">
        <v>33447</v>
      </c>
      <c r="D22" s="213">
        <f>абс!B22*100000/'на 100 тыс'!$B22*4.056</f>
        <v>193.70783833800968</v>
      </c>
      <c r="E22" s="207">
        <f>абс!C22*100000/'на 100 тыс'!$C22*4.056</f>
        <v>72.75988877926271</v>
      </c>
      <c r="F22" s="139">
        <f>абс!D22*100000/'на 100 тыс'!$B22*4.056</f>
        <v>181.60109844188406</v>
      </c>
      <c r="G22" s="143">
        <f>абс!E22*100000/'на 100 тыс'!$C22*4.056</f>
        <v>72.75988877926271</v>
      </c>
      <c r="H22" s="7">
        <f>абс!F22*100000/'на 100 тыс'!$B22*4.056</f>
        <v>690.0841740791594</v>
      </c>
      <c r="I22" s="8">
        <f>абс!G22*100000/'на 100 тыс'!$C22*4.056</f>
        <v>557.8258139743474</v>
      </c>
      <c r="J22" s="8">
        <f>абс!H22*100000/'на 100 тыс'!$B22*4.056</f>
        <v>254.2415378186377</v>
      </c>
      <c r="K22" s="8">
        <f>абс!I22*100000/'на 100 тыс'!$C22*4.056</f>
        <v>230.40631446766525</v>
      </c>
      <c r="L22" s="8">
        <f>абс!J22*100000/'на 100 тыс'!$B22*4.056</f>
        <v>12.106739896125605</v>
      </c>
      <c r="M22" s="8">
        <f>абс!K22*100000/'на 100 тыс'!$C22*4.056</f>
        <v>12.12664812987712</v>
      </c>
      <c r="N22" s="8">
        <f>абс!L22*100000/'на 100 тыс'!$B22*4.056</f>
        <v>169.49435854575847</v>
      </c>
      <c r="O22" s="8">
        <f>абс!M22*100000/'на 100 тыс'!$C22*4.056</f>
        <v>181.89972194815678</v>
      </c>
      <c r="P22" s="8">
        <f>абс!N22*100000/'на 100 тыс'!$B22*4.056</f>
        <v>60.53369948062802</v>
      </c>
      <c r="Q22" s="40">
        <f>абс!O22*100000/'на 100 тыс'!$C22*4.056</f>
        <v>60.63324064938559</v>
      </c>
      <c r="R22" s="9">
        <f>абс!P22*100000/'на 100 тыс'!$B22*4.056</f>
        <v>12.106739896125605</v>
      </c>
      <c r="S22" s="43">
        <f>абс!Q22*100000/'на 100 тыс'!$C22*4.056</f>
        <v>12.12664812987712</v>
      </c>
      <c r="T22" s="13">
        <f>абс!R22*100000/'на 100 тыс'!$B22*4.056</f>
        <v>48.42695958450242</v>
      </c>
      <c r="U22" s="8">
        <f>абс!S22*100000/'на 100 тыс'!$C22*4.056</f>
        <v>48.50659251950848</v>
      </c>
      <c r="V22" s="8">
        <f>абс!T22*100000/'на 100 тыс'!$B22*4.056</f>
        <v>12.106739896125605</v>
      </c>
      <c r="W22" s="22">
        <f>абс!U22*100000/'на 100 тыс'!$C22*4.056</f>
        <v>0</v>
      </c>
      <c r="X22" s="12" t="s">
        <v>16</v>
      </c>
      <c r="Y22" s="7">
        <f>абс!W22*100000/'на 100 тыс'!$B22*4.056</f>
        <v>133.17413885738165</v>
      </c>
      <c r="Z22" s="8">
        <f>абс!X22*100000/'на 100 тыс'!$C22*4.056</f>
        <v>157.64642568840253</v>
      </c>
      <c r="AA22" s="8">
        <f>абс!Y22*100000/'на 100 тыс'!$B22*4.056</f>
        <v>24.21347979225121</v>
      </c>
      <c r="AB22" s="8">
        <f>абс!Z22*100000/'на 100 тыс'!$C22*4.056</f>
        <v>36.379944389631355</v>
      </c>
      <c r="AC22" s="8">
        <f>абс!AA22*100000/'на 100 тыс'!$B22*4.056</f>
        <v>36.32021968837682</v>
      </c>
      <c r="AD22" s="22">
        <f>абс!AB22*100000/'на 100 тыс'!$C22*4.056</f>
        <v>36.379944389631355</v>
      </c>
      <c r="AE22" s="7">
        <f>абс!AC22*100000/'на 100 тыс'!$B22*4.056</f>
        <v>48.42695958450242</v>
      </c>
      <c r="AF22" s="22">
        <f>абс!AD22*100000/'на 100 тыс'!$C22*4.056</f>
        <v>72.75988877926271</v>
      </c>
      <c r="AG22" s="7">
        <f>абс!AE22*100000/'на 100 тыс'!$B22*4.056</f>
        <v>0</v>
      </c>
      <c r="AH22" s="22">
        <f>абс!AF22*100000/'на 100 тыс'!$C22*4.056</f>
        <v>0</v>
      </c>
      <c r="AI22" s="7">
        <f>абс!AG22*100000/'на 100 тыс'!$B22*4.056</f>
        <v>12.106739896125605</v>
      </c>
      <c r="AJ22" s="22">
        <f>абс!AH22*100000/'на 100 тыс'!$C22*4.056</f>
        <v>0</v>
      </c>
      <c r="AK22" s="7">
        <f>абс!AI22*100000/'на 100 тыс'!$B22*4.056</f>
        <v>96.85391916900484</v>
      </c>
      <c r="AL22" s="22">
        <f>абс!AJ22*100000/'на 100 тыс'!$C22*4.056</f>
        <v>84.88653690913983</v>
      </c>
      <c r="AM22" s="13">
        <f>абс!AK22*100000/'на 100 тыс'!$B22*4.056</f>
        <v>72.64043937675363</v>
      </c>
      <c r="AN22" s="22">
        <f>абс!AL22*100000/'на 100 тыс'!$C22*4.056</f>
        <v>48.50659251950848</v>
      </c>
      <c r="AO22" s="7">
        <f>абс!AM22*100000/'на 100 тыс'!$B22*4.056</f>
        <v>12.106739896125605</v>
      </c>
      <c r="AP22" s="22">
        <f>абс!AN22*100000/'на 100 тыс'!$C22*4.056</f>
        <v>0</v>
      </c>
    </row>
    <row r="23" spans="1:42" ht="12.75">
      <c r="A23" s="3" t="s">
        <v>17</v>
      </c>
      <c r="B23" s="37">
        <v>26003</v>
      </c>
      <c r="C23" s="105">
        <v>25870</v>
      </c>
      <c r="D23" s="213">
        <f>абс!B23*100000/'на 100 тыс'!$B23*4.056</f>
        <v>155.98200207668344</v>
      </c>
      <c r="E23" s="207">
        <f>абс!C23*100000/'на 100 тыс'!$C23*4.056</f>
        <v>141.10552763819095</v>
      </c>
      <c r="F23" s="139">
        <f>абс!D23*100000/'на 100 тыс'!$B23*4.056</f>
        <v>155.98200207668344</v>
      </c>
      <c r="G23" s="143">
        <f>абс!E23*100000/'на 100 тыс'!$C23*4.056</f>
        <v>141.10552763819095</v>
      </c>
      <c r="H23" s="7">
        <f>абс!F23*100000/'на 100 тыс'!$B23*4.056</f>
        <v>374.3568049840403</v>
      </c>
      <c r="I23" s="8">
        <f>абс!G23*100000/'на 100 тыс'!$C23*4.056</f>
        <v>611.4572864321608</v>
      </c>
      <c r="J23" s="8">
        <f>абс!H23*100000/'на 100 тыс'!$B23*4.056</f>
        <v>202.77660269968848</v>
      </c>
      <c r="K23" s="8">
        <f>абс!I23*100000/'на 100 тыс'!$C23*4.056</f>
        <v>360.6030150753769</v>
      </c>
      <c r="L23" s="8">
        <f>абс!J23*100000/'на 100 тыс'!$B23*4.056</f>
        <v>15.598200207668345</v>
      </c>
      <c r="M23" s="8">
        <f>абс!K23*100000/'на 100 тыс'!$C23*4.056</f>
        <v>62.71356783919598</v>
      </c>
      <c r="N23" s="8">
        <f>абс!L23*100000/'на 100 тыс'!$B23*4.056</f>
        <v>109.18740145367842</v>
      </c>
      <c r="O23" s="8">
        <f>абс!M23*100000/'на 100 тыс'!$C23*4.056</f>
        <v>156.78391959798995</v>
      </c>
      <c r="P23" s="8">
        <f>абс!N23*100000/'на 100 тыс'!$B23*4.056</f>
        <v>93.58920124601008</v>
      </c>
      <c r="Q23" s="40">
        <f>абс!O23*100000/'на 100 тыс'!$C23*4.056</f>
        <v>62.71356783919598</v>
      </c>
      <c r="R23" s="9">
        <f>абс!P23*100000/'на 100 тыс'!$B23*4.056</f>
        <v>0</v>
      </c>
      <c r="S23" s="43">
        <f>абс!Q23*100000/'на 100 тыс'!$C23*4.056</f>
        <v>0</v>
      </c>
      <c r="T23" s="13">
        <f>абс!R23*100000/'на 100 тыс'!$B23*4.056</f>
        <v>62.39280083067338</v>
      </c>
      <c r="U23" s="8">
        <f>абс!S23*100000/'на 100 тыс'!$C23*4.056</f>
        <v>31.35678391959799</v>
      </c>
      <c r="V23" s="8">
        <f>абс!T23*100000/'на 100 тыс'!$B23*4.056</f>
        <v>15.598200207668345</v>
      </c>
      <c r="W23" s="22">
        <f>абс!U23*100000/'на 100 тыс'!$C23*4.056</f>
        <v>15.678391959798995</v>
      </c>
      <c r="X23" s="12" t="s">
        <v>17</v>
      </c>
      <c r="Y23" s="7">
        <f>абс!W23*100000/'на 100 тыс'!$B23*4.056</f>
        <v>140.38380186901512</v>
      </c>
      <c r="Z23" s="8">
        <f>абс!X23*100000/'на 100 тыс'!$C23*4.056</f>
        <v>219.49748743718595</v>
      </c>
      <c r="AA23" s="8">
        <f>абс!Y23*100000/'на 100 тыс'!$B23*4.056</f>
        <v>31.19640041533669</v>
      </c>
      <c r="AB23" s="8">
        <f>абс!Z23*100000/'на 100 тыс'!$C23*4.056</f>
        <v>31.35678391959799</v>
      </c>
      <c r="AC23" s="8">
        <f>абс!AA23*100000/'на 100 тыс'!$B23*4.056</f>
        <v>15.598200207668345</v>
      </c>
      <c r="AD23" s="22">
        <f>абс!AB23*100000/'на 100 тыс'!$C23*4.056</f>
        <v>31.35678391959799</v>
      </c>
      <c r="AE23" s="7">
        <f>абс!AC23*100000/'на 100 тыс'!$B23*4.056</f>
        <v>124.78560166134676</v>
      </c>
      <c r="AF23" s="22">
        <f>абс!AD23*100000/'на 100 тыс'!$C23*4.056</f>
        <v>109.74874371859298</v>
      </c>
      <c r="AG23" s="7">
        <f>абс!AE23*100000/'на 100 тыс'!$B23*4.056</f>
        <v>421.1514056070453</v>
      </c>
      <c r="AH23" s="22">
        <f>абс!AF23*100000/'на 100 тыс'!$C23*4.056</f>
        <v>109.74874371859298</v>
      </c>
      <c r="AI23" s="7">
        <f>абс!AG23*100000/'на 100 тыс'!$B23*4.056</f>
        <v>0</v>
      </c>
      <c r="AJ23" s="22">
        <f>абс!AH23*100000/'на 100 тыс'!$C23*4.056</f>
        <v>0</v>
      </c>
      <c r="AK23" s="7">
        <f>абс!AI23*100000/'на 100 тыс'!$B23*4.056</f>
        <v>124.78560166134676</v>
      </c>
      <c r="AL23" s="22">
        <f>абс!AJ23*100000/'на 100 тыс'!$C23*4.056</f>
        <v>235.17587939698493</v>
      </c>
      <c r="AM23" s="13">
        <f>абс!AK23*100000/'на 100 тыс'!$B23*4.056</f>
        <v>93.58920124601008</v>
      </c>
      <c r="AN23" s="22">
        <f>абс!AL23*100000/'на 100 тыс'!$C23*4.056</f>
        <v>219.49748743718595</v>
      </c>
      <c r="AO23" s="7">
        <f>абс!AM23*100000/'на 100 тыс'!$B23*4.056</f>
        <v>0</v>
      </c>
      <c r="AP23" s="22">
        <f>абс!AN23*100000/'на 100 тыс'!$C23*4.056</f>
        <v>62.71356783919598</v>
      </c>
    </row>
    <row r="24" spans="1:42" ht="12.75">
      <c r="A24" s="3" t="s">
        <v>18</v>
      </c>
      <c r="B24" s="37">
        <v>24122</v>
      </c>
      <c r="C24" s="105">
        <v>23984</v>
      </c>
      <c r="D24" s="213">
        <f>абс!B24*100000/'на 100 тыс'!$B24*4.056</f>
        <v>201.7743139043197</v>
      </c>
      <c r="E24" s="207">
        <f>абс!C24*100000/'на 100 тыс'!$C24*4.056</f>
        <v>236.75783855903936</v>
      </c>
      <c r="F24" s="139">
        <f>абс!D24*100000/'на 100 тыс'!$B24*4.056</f>
        <v>201.7743139043197</v>
      </c>
      <c r="G24" s="143">
        <f>абс!E24*100000/'на 100 тыс'!$C24*4.056</f>
        <v>236.75783855903936</v>
      </c>
      <c r="H24" s="7">
        <f>абс!F24*100000/'на 100 тыс'!$B24*4.056</f>
        <v>588.5084155542659</v>
      </c>
      <c r="I24" s="8">
        <f>абс!G24*100000/'на 100 тыс'!$C24*4.056</f>
        <v>642.628418945964</v>
      </c>
      <c r="J24" s="8">
        <f>абс!H24*100000/'на 100 тыс'!$B24*4.056</f>
        <v>218.588840063013</v>
      </c>
      <c r="K24" s="8">
        <f>абс!I24*100000/'на 100 тыс'!$C24*4.056</f>
        <v>372.0480320213476</v>
      </c>
      <c r="L24" s="8">
        <f>абс!J24*100000/'на 100 тыс'!$B24*4.056</f>
        <v>0</v>
      </c>
      <c r="M24" s="8">
        <f>абс!K24*100000/'на 100 тыс'!$C24*4.056</f>
        <v>0</v>
      </c>
      <c r="N24" s="8">
        <f>абс!L24*100000/'на 100 тыс'!$B24*4.056</f>
        <v>235.40336622170634</v>
      </c>
      <c r="O24" s="8">
        <f>абс!M24*100000/'на 100 тыс'!$C24*4.056</f>
        <v>202.9352901934623</v>
      </c>
      <c r="P24" s="8">
        <f>абс!N24*100000/'на 100 тыс'!$B24*4.056</f>
        <v>50.44357847607993</v>
      </c>
      <c r="Q24" s="40">
        <f>абс!O24*100000/'на 100 тыс'!$C24*4.056</f>
        <v>135.29019346230822</v>
      </c>
      <c r="R24" s="9">
        <f>абс!P24*100000/'на 100 тыс'!$B24*4.056</f>
        <v>0</v>
      </c>
      <c r="S24" s="43">
        <f>абс!Q24*100000/'на 100 тыс'!$C24*4.056</f>
        <v>0</v>
      </c>
      <c r="T24" s="13">
        <f>абс!R24*100000/'на 100 тыс'!$B24*4.056</f>
        <v>100.88715695215986</v>
      </c>
      <c r="U24" s="8">
        <f>абс!S24*100000/'на 100 тыс'!$C24*4.056</f>
        <v>84.55637091394263</v>
      </c>
      <c r="V24" s="8">
        <f>абс!T24*100000/'на 100 тыс'!$B24*4.056</f>
        <v>0</v>
      </c>
      <c r="W24" s="22">
        <f>абс!U24*100000/'на 100 тыс'!$C24*4.056</f>
        <v>0</v>
      </c>
      <c r="X24" s="12" t="s">
        <v>18</v>
      </c>
      <c r="Y24" s="7">
        <f>абс!W24*100000/'на 100 тыс'!$B24*4.056</f>
        <v>67.25810463477325</v>
      </c>
      <c r="Z24" s="8">
        <f>абс!X24*100000/'на 100 тыс'!$C24*4.056</f>
        <v>84.55637091394263</v>
      </c>
      <c r="AA24" s="8">
        <f>абс!Y24*100000/'на 100 тыс'!$B24*4.056</f>
        <v>0</v>
      </c>
      <c r="AB24" s="8">
        <f>абс!Z24*100000/'на 100 тыс'!$C24*4.056</f>
        <v>16.911274182788528</v>
      </c>
      <c r="AC24" s="8">
        <f>абс!AA24*100000/'на 100 тыс'!$B24*4.056</f>
        <v>16.81452615869331</v>
      </c>
      <c r="AD24" s="22">
        <f>абс!AB24*100000/'на 100 тыс'!$C24*4.056</f>
        <v>0</v>
      </c>
      <c r="AE24" s="7">
        <f>абс!AC24*100000/'на 100 тыс'!$B24*4.056</f>
        <v>100.88715695215986</v>
      </c>
      <c r="AF24" s="22">
        <f>абс!AD24*100000/'на 100 тыс'!$C24*4.056</f>
        <v>135.29019346230822</v>
      </c>
      <c r="AG24" s="7">
        <f>абс!AE24*100000/'на 100 тыс'!$B24*4.056</f>
        <v>0</v>
      </c>
      <c r="AH24" s="22">
        <f>абс!AF24*100000/'на 100 тыс'!$C24*4.056</f>
        <v>16.911274182788528</v>
      </c>
      <c r="AI24" s="7">
        <f>абс!AG24*100000/'на 100 тыс'!$B24*4.056</f>
        <v>0</v>
      </c>
      <c r="AJ24" s="22">
        <f>абс!AH24*100000/'на 100 тыс'!$C24*4.056</f>
        <v>0</v>
      </c>
      <c r="AK24" s="7">
        <f>абс!AI24*100000/'на 100 тыс'!$B24*4.056</f>
        <v>84.07263079346654</v>
      </c>
      <c r="AL24" s="22">
        <f>абс!AJ24*100000/'на 100 тыс'!$C24*4.056</f>
        <v>67.64509673115411</v>
      </c>
      <c r="AM24" s="13">
        <f>абс!AK24*100000/'на 100 тыс'!$B24*4.056</f>
        <v>84.07263079346654</v>
      </c>
      <c r="AN24" s="22">
        <f>абс!AL24*100000/'на 100 тыс'!$C24*4.056</f>
        <v>67.64509673115411</v>
      </c>
      <c r="AO24" s="7">
        <f>абс!AM24*100000/'на 100 тыс'!$B24*4.056</f>
        <v>50.44357847607993</v>
      </c>
      <c r="AP24" s="22">
        <f>абс!AN24*100000/'на 100 тыс'!$C24*4.056</f>
        <v>0</v>
      </c>
    </row>
    <row r="25" spans="1:42" ht="12.75">
      <c r="A25" s="3" t="s">
        <v>19</v>
      </c>
      <c r="B25" s="37">
        <v>10176</v>
      </c>
      <c r="C25" s="105">
        <v>10082</v>
      </c>
      <c r="D25" s="213">
        <f>абс!B25*100000/'на 100 тыс'!$B25*4.056</f>
        <v>358.7264150943396</v>
      </c>
      <c r="E25" s="207">
        <f>абс!C25*100000/'на 100 тыс'!$C25*4.056</f>
        <v>241.38067843681807</v>
      </c>
      <c r="F25" s="139">
        <f>абс!D25*100000/'на 100 тыс'!$B25*4.056</f>
        <v>358.7264150943396</v>
      </c>
      <c r="G25" s="143">
        <f>абс!E25*100000/'на 100 тыс'!$C25*4.056</f>
        <v>241.38067843681807</v>
      </c>
      <c r="H25" s="7">
        <f>абс!F25*100000/'на 100 тыс'!$B25*4.056</f>
        <v>318.8679245283019</v>
      </c>
      <c r="I25" s="8">
        <f>абс!G25*100000/'на 100 тыс'!$C25*4.056</f>
        <v>563.2215830192423</v>
      </c>
      <c r="J25" s="8">
        <f>абс!H25*100000/'на 100 тыс'!$B25*4.056</f>
        <v>119.5754716981132</v>
      </c>
      <c r="K25" s="8">
        <f>абс!I25*100000/'на 100 тыс'!$C25*4.056</f>
        <v>442.5312438008331</v>
      </c>
      <c r="L25" s="8">
        <f>абс!J25*100000/'на 100 тыс'!$B25*4.056</f>
        <v>0</v>
      </c>
      <c r="M25" s="8">
        <f>абс!K25*100000/'на 100 тыс'!$C25*4.056</f>
        <v>40.23011307280302</v>
      </c>
      <c r="N25" s="8">
        <f>абс!L25*100000/'на 100 тыс'!$B25*4.056</f>
        <v>199.29245283018867</v>
      </c>
      <c r="O25" s="8">
        <f>абс!M25*100000/'на 100 тыс'!$C25*4.056</f>
        <v>40.23011307280302</v>
      </c>
      <c r="P25" s="8">
        <f>абс!N25*100000/'на 100 тыс'!$B25*4.056</f>
        <v>199.29245283018867</v>
      </c>
      <c r="Q25" s="40">
        <f>абс!O25*100000/'на 100 тыс'!$C25*4.056</f>
        <v>40.23011307280302</v>
      </c>
      <c r="R25" s="9">
        <f>абс!P25*100000/'на 100 тыс'!$B25*4.056</f>
        <v>39.85849056603774</v>
      </c>
      <c r="S25" s="43">
        <f>абс!Q25*100000/'на 100 тыс'!$C25*4.056</f>
        <v>0</v>
      </c>
      <c r="T25" s="13">
        <f>абс!R25*100000/'на 100 тыс'!$B25*4.056</f>
        <v>79.71698113207547</v>
      </c>
      <c r="U25" s="8">
        <f>абс!S25*100000/'на 100 тыс'!$C25*4.056</f>
        <v>120.69033921840904</v>
      </c>
      <c r="V25" s="8">
        <f>абс!T25*100000/'на 100 тыс'!$B25*4.056</f>
        <v>39.85849056603774</v>
      </c>
      <c r="W25" s="22">
        <f>абс!U25*100000/'на 100 тыс'!$C25*4.056</f>
        <v>40.23011307280302</v>
      </c>
      <c r="X25" s="12" t="s">
        <v>19</v>
      </c>
      <c r="Y25" s="7">
        <f>абс!W25*100000/'на 100 тыс'!$B25*4.056</f>
        <v>159.43396226415095</v>
      </c>
      <c r="Z25" s="8">
        <f>абс!X25*100000/'на 100 тыс'!$C25*4.056</f>
        <v>241.38067843681807</v>
      </c>
      <c r="AA25" s="8">
        <f>абс!Y25*100000/'на 100 тыс'!$B25*4.056</f>
        <v>0</v>
      </c>
      <c r="AB25" s="8">
        <f>абс!Z25*100000/'на 100 тыс'!$C25*4.056</f>
        <v>0</v>
      </c>
      <c r="AC25" s="8">
        <f>абс!AA25*100000/'на 100 тыс'!$B25*4.056</f>
        <v>39.85849056603774</v>
      </c>
      <c r="AD25" s="22">
        <f>абс!AB25*100000/'на 100 тыс'!$C25*4.056</f>
        <v>120.69033921840904</v>
      </c>
      <c r="AE25" s="7">
        <f>абс!AC25*100000/'на 100 тыс'!$B25*4.056</f>
        <v>79.71698113207547</v>
      </c>
      <c r="AF25" s="22">
        <f>абс!AD25*100000/'на 100 тыс'!$C25*4.056</f>
        <v>40.23011307280302</v>
      </c>
      <c r="AG25" s="7">
        <f>абс!AE25*100000/'на 100 тыс'!$B25*4.056</f>
        <v>0</v>
      </c>
      <c r="AH25" s="22">
        <f>абс!AF25*100000/'на 100 тыс'!$C25*4.056</f>
        <v>40.23011307280302</v>
      </c>
      <c r="AI25" s="7">
        <f>абс!AG25*100000/'на 100 тыс'!$B25*4.056</f>
        <v>239.1509433962264</v>
      </c>
      <c r="AJ25" s="22">
        <f>абс!AH25*100000/'на 100 тыс'!$C25*4.056</f>
        <v>120.69033921840904</v>
      </c>
      <c r="AK25" s="7">
        <f>абс!AI25*100000/'на 100 тыс'!$B25*4.056</f>
        <v>79.71698113207547</v>
      </c>
      <c r="AL25" s="22">
        <f>абс!AJ25*100000/'на 100 тыс'!$C25*4.056</f>
        <v>160.9204522912121</v>
      </c>
      <c r="AM25" s="13">
        <f>абс!AK25*100000/'на 100 тыс'!$B25*4.056</f>
        <v>39.85849056603774</v>
      </c>
      <c r="AN25" s="22">
        <f>абс!AL25*100000/'на 100 тыс'!$C25*4.056</f>
        <v>120.69033921840904</v>
      </c>
      <c r="AO25" s="7">
        <f>абс!AM25*100000/'на 100 тыс'!$B25*4.056</f>
        <v>39.85849056603774</v>
      </c>
      <c r="AP25" s="22">
        <f>абс!AN25*100000/'на 100 тыс'!$C25*4.056</f>
        <v>0</v>
      </c>
    </row>
    <row r="26" spans="1:42" ht="12.75">
      <c r="A26" s="3" t="s">
        <v>20</v>
      </c>
      <c r="B26" s="37">
        <v>12060</v>
      </c>
      <c r="C26" s="105">
        <v>11951</v>
      </c>
      <c r="D26" s="213">
        <f>абс!B26*100000/'на 100 тыс'!$B26*4.056</f>
        <v>470.8457711442786</v>
      </c>
      <c r="E26" s="207">
        <f>абс!C26*100000/'на 100 тыс'!$C26*4.056</f>
        <v>339.38582545393695</v>
      </c>
      <c r="F26" s="139">
        <f>абс!D26*100000/'на 100 тыс'!$B26*4.056</f>
        <v>470.8457711442786</v>
      </c>
      <c r="G26" s="143">
        <f>абс!E26*100000/'на 100 тыс'!$C26*4.056</f>
        <v>339.38582545393695</v>
      </c>
      <c r="H26" s="7">
        <f>абс!F26*100000/'на 100 тыс'!$B26*4.056</f>
        <v>773.5323383084577</v>
      </c>
      <c r="I26" s="8">
        <f>абс!G26*100000/'на 100 тыс'!$C26*4.056</f>
        <v>610.8944858170864</v>
      </c>
      <c r="J26" s="8">
        <f>абс!H26*100000/'на 100 тыс'!$B26*4.056</f>
        <v>403.5820895522388</v>
      </c>
      <c r="K26" s="8">
        <f>абс!I26*100000/'на 100 тыс'!$C26*4.056</f>
        <v>407.2629905447243</v>
      </c>
      <c r="L26" s="8">
        <f>абс!J26*100000/'на 100 тыс'!$B26*4.056</f>
        <v>67.2636815920398</v>
      </c>
      <c r="M26" s="8">
        <f>абс!K26*100000/'на 100 тыс'!$C26*4.056</f>
        <v>33.93858254539369</v>
      </c>
      <c r="N26" s="8">
        <f>абс!L26*100000/'на 100 тыс'!$B26*4.056</f>
        <v>168.1592039800995</v>
      </c>
      <c r="O26" s="8">
        <f>абс!M26*100000/'на 100 тыс'!$C26*4.056</f>
        <v>169.69291272696847</v>
      </c>
      <c r="P26" s="8">
        <f>абс!N26*100000/'на 100 тыс'!$B26*4.056</f>
        <v>100.8955223880597</v>
      </c>
      <c r="Q26" s="40">
        <f>абс!O26*100000/'на 100 тыс'!$C26*4.056</f>
        <v>135.75433018157477</v>
      </c>
      <c r="R26" s="9">
        <f>абс!P26*100000/'на 100 тыс'!$B26*4.056</f>
        <v>33.6318407960199</v>
      </c>
      <c r="S26" s="43">
        <f>абс!Q26*100000/'на 100 тыс'!$C26*4.056</f>
        <v>0</v>
      </c>
      <c r="T26" s="13">
        <f>абс!R26*100000/'на 100 тыс'!$B26*4.056</f>
        <v>100.8955223880597</v>
      </c>
      <c r="U26" s="8">
        <f>абс!S26*100000/'на 100 тыс'!$C26*4.056</f>
        <v>67.87716509078739</v>
      </c>
      <c r="V26" s="8">
        <f>абс!T26*100000/'на 100 тыс'!$B26*4.056</f>
        <v>67.2636815920398</v>
      </c>
      <c r="W26" s="22">
        <f>абс!U26*100000/'на 100 тыс'!$C26*4.056</f>
        <v>33.93858254539369</v>
      </c>
      <c r="X26" s="12" t="s">
        <v>20</v>
      </c>
      <c r="Y26" s="7">
        <f>абс!W26*100000/'на 100 тыс'!$B26*4.056</f>
        <v>168.1592039800995</v>
      </c>
      <c r="Z26" s="8">
        <f>абс!X26*100000/'на 100 тыс'!$C26*4.056</f>
        <v>203.63149527236214</v>
      </c>
      <c r="AA26" s="8">
        <f>абс!Y26*100000/'на 100 тыс'!$B26*4.056</f>
        <v>0</v>
      </c>
      <c r="AB26" s="8">
        <f>абс!Z26*100000/'на 100 тыс'!$C26*4.056</f>
        <v>0</v>
      </c>
      <c r="AC26" s="8">
        <f>абс!AA26*100000/'на 100 тыс'!$B26*4.056</f>
        <v>33.6318407960199</v>
      </c>
      <c r="AD26" s="22">
        <f>абс!AB26*100000/'на 100 тыс'!$C26*4.056</f>
        <v>33.93858254539369</v>
      </c>
      <c r="AE26" s="7">
        <f>абс!AC26*100000/'на 100 тыс'!$B26*4.056</f>
        <v>168.1592039800995</v>
      </c>
      <c r="AF26" s="22">
        <f>абс!AD26*100000/'на 100 тыс'!$C26*4.056</f>
        <v>101.81574763618107</v>
      </c>
      <c r="AG26" s="7">
        <f>абс!AE26*100000/'на 100 тыс'!$B26*4.056</f>
        <v>67.2636815920398</v>
      </c>
      <c r="AH26" s="22">
        <f>абс!AF26*100000/'на 100 тыс'!$C26*4.056</f>
        <v>67.87716509078739</v>
      </c>
      <c r="AI26" s="7">
        <f>абс!AG26*100000/'на 100 тыс'!$B26*4.056</f>
        <v>0</v>
      </c>
      <c r="AJ26" s="22">
        <f>абс!AH26*100000/'на 100 тыс'!$C26*4.056</f>
        <v>33.93858254539369</v>
      </c>
      <c r="AK26" s="7">
        <f>абс!AI26*100000/'на 100 тыс'!$B26*4.056</f>
        <v>134.5273631840796</v>
      </c>
      <c r="AL26" s="22">
        <f>абс!AJ26*100000/'на 100 тыс'!$C26*4.056</f>
        <v>373.32440799933056</v>
      </c>
      <c r="AM26" s="13">
        <f>абс!AK26*100000/'на 100 тыс'!$B26*4.056</f>
        <v>100.8955223880597</v>
      </c>
      <c r="AN26" s="22">
        <f>абс!AL26*100000/'на 100 тыс'!$C26*4.056</f>
        <v>373.32440799933056</v>
      </c>
      <c r="AO26" s="7">
        <f>абс!AM26*100000/'на 100 тыс'!$B26*4.056</f>
        <v>33.6318407960199</v>
      </c>
      <c r="AP26" s="22">
        <f>абс!AN26*100000/'на 100 тыс'!$C26*4.056</f>
        <v>0</v>
      </c>
    </row>
    <row r="27" spans="1:42" ht="12.75">
      <c r="A27" s="3" t="s">
        <v>21</v>
      </c>
      <c r="B27" s="37">
        <v>38031</v>
      </c>
      <c r="C27" s="105">
        <v>37848</v>
      </c>
      <c r="D27" s="213">
        <f>абс!B27*100000/'на 100 тыс'!$B27*4.056</f>
        <v>255.95961189555888</v>
      </c>
      <c r="E27" s="207">
        <f>абс!C27*100000/'на 100 тыс'!$C27*4.056</f>
        <v>171.46480659480025</v>
      </c>
      <c r="F27" s="139">
        <f>абс!D27*100000/'на 100 тыс'!$B27*4.056</f>
        <v>255.95961189555888</v>
      </c>
      <c r="G27" s="143">
        <f>абс!E27*100000/'на 100 тыс'!$C27*4.056</f>
        <v>171.46480659480025</v>
      </c>
      <c r="H27" s="7">
        <f>абс!F27*100000/'на 100 тыс'!$B27*4.056</f>
        <v>543.9141752780627</v>
      </c>
      <c r="I27" s="8">
        <f>абс!G27*100000/'на 100 тыс'!$C27*4.056</f>
        <v>342.9296131896005</v>
      </c>
      <c r="J27" s="8">
        <f>абс!H27*100000/'на 100 тыс'!$B27*4.056</f>
        <v>330.6144986984302</v>
      </c>
      <c r="K27" s="8">
        <f>абс!I27*100000/'на 100 тыс'!$C27*4.056</f>
        <v>139.3151553582752</v>
      </c>
      <c r="L27" s="8">
        <f>абс!J27*100000/'на 100 тыс'!$B27*4.056</f>
        <v>31.99495148694486</v>
      </c>
      <c r="M27" s="8">
        <f>абс!K27*100000/'на 100 тыс'!$C27*4.056</f>
        <v>0</v>
      </c>
      <c r="N27" s="8">
        <f>абс!L27*100000/'на 100 тыс'!$B27*4.056</f>
        <v>117.31482211879784</v>
      </c>
      <c r="O27" s="8">
        <f>абс!M27*100000/'на 100 тыс'!$C27*4.056</f>
        <v>139.3151553582752</v>
      </c>
      <c r="P27" s="8">
        <f>абс!N27*100000/'на 100 тыс'!$B27*4.056</f>
        <v>42.65993531592648</v>
      </c>
      <c r="Q27" s="40">
        <f>абс!O27*100000/'на 100 тыс'!$C27*4.056</f>
        <v>117.88205453392517</v>
      </c>
      <c r="R27" s="9">
        <f>абс!P27*100000/'на 100 тыс'!$B27*4.056</f>
        <v>10.66498382898162</v>
      </c>
      <c r="S27" s="43">
        <f>абс!Q27*100000/'на 100 тыс'!$C27*4.056</f>
        <v>0</v>
      </c>
      <c r="T27" s="13">
        <f>абс!R27*100000/'на 100 тыс'!$B27*4.056</f>
        <v>31.99495148694486</v>
      </c>
      <c r="U27" s="8">
        <f>абс!S27*100000/'на 100 тыс'!$C27*4.056</f>
        <v>75.0158528852251</v>
      </c>
      <c r="V27" s="8">
        <f>абс!T27*100000/'на 100 тыс'!$B27*4.056</f>
        <v>21.32996765796324</v>
      </c>
      <c r="W27" s="22">
        <f>абс!U27*100000/'на 100 тыс'!$C27*4.056</f>
        <v>53.58275206087508</v>
      </c>
      <c r="X27" s="12" t="s">
        <v>21</v>
      </c>
      <c r="Y27" s="7">
        <f>абс!W27*100000/'на 100 тыс'!$B27*4.056</f>
        <v>95.98485446083458</v>
      </c>
      <c r="Z27" s="8">
        <f>абс!X27*100000/'на 100 тыс'!$C27*4.056</f>
        <v>128.59860494610018</v>
      </c>
      <c r="AA27" s="8">
        <f>абс!Y27*100000/'на 100 тыс'!$B27*4.056</f>
        <v>0</v>
      </c>
      <c r="AB27" s="8">
        <f>абс!Z27*100000/'на 100 тыс'!$C27*4.056</f>
        <v>0</v>
      </c>
      <c r="AC27" s="8">
        <f>абс!AA27*100000/'на 100 тыс'!$B27*4.056</f>
        <v>21.32996765796324</v>
      </c>
      <c r="AD27" s="22">
        <f>абс!AB27*100000/'на 100 тыс'!$C27*4.056</f>
        <v>10.716550412175016</v>
      </c>
      <c r="AE27" s="7">
        <f>абс!AC27*100000/'на 100 тыс'!$B27*4.056</f>
        <v>42.65993531592648</v>
      </c>
      <c r="AF27" s="22">
        <f>абс!AD27*100000/'на 100 тыс'!$C27*4.056</f>
        <v>85.73240329740013</v>
      </c>
      <c r="AG27" s="7">
        <f>абс!AE27*100000/'на 100 тыс'!$B27*4.056</f>
        <v>117.31482211879784</v>
      </c>
      <c r="AH27" s="22">
        <f>абс!AF27*100000/'на 100 тыс'!$C27*4.056</f>
        <v>75.0158528852251</v>
      </c>
      <c r="AI27" s="7">
        <f>абс!AG27*100000/'на 100 тыс'!$B27*4.056</f>
        <v>21.32996765796324</v>
      </c>
      <c r="AJ27" s="22">
        <f>абс!AH27*100000/'на 100 тыс'!$C27*4.056</f>
        <v>0</v>
      </c>
      <c r="AK27" s="7">
        <f>абс!AI27*100000/'на 100 тыс'!$B27*4.056</f>
        <v>106.6498382898162</v>
      </c>
      <c r="AL27" s="22">
        <f>абс!AJ27*100000/'на 100 тыс'!$C27*4.056</f>
        <v>160.74825618262523</v>
      </c>
      <c r="AM27" s="13">
        <f>абс!AK27*100000/'на 100 тыс'!$B27*4.056</f>
        <v>106.6498382898162</v>
      </c>
      <c r="AN27" s="22">
        <f>абс!AL27*100000/'на 100 тыс'!$C27*4.056</f>
        <v>150.0317057704502</v>
      </c>
      <c r="AO27" s="7">
        <f>абс!AM27*100000/'на 100 тыс'!$B27*4.056</f>
        <v>21.32996765796324</v>
      </c>
      <c r="AP27" s="22">
        <f>абс!AN27*100000/'на 100 тыс'!$C27*4.056</f>
        <v>21.43310082435003</v>
      </c>
    </row>
    <row r="28" spans="1:42" ht="12.75">
      <c r="A28" s="3" t="s">
        <v>22</v>
      </c>
      <c r="B28" s="37">
        <v>18346</v>
      </c>
      <c r="C28" s="105">
        <v>18280</v>
      </c>
      <c r="D28" s="213">
        <f>абс!B28*100000/'на 100 тыс'!$B28*4.056</f>
        <v>110.54180747846942</v>
      </c>
      <c r="E28" s="207">
        <f>абс!C28*100000/'на 100 тыс'!$C28*4.056</f>
        <v>266.25820568927793</v>
      </c>
      <c r="F28" s="139">
        <f>абс!D28*100000/'на 100 тыс'!$B28*4.056</f>
        <v>110.54180747846942</v>
      </c>
      <c r="G28" s="143">
        <f>абс!E28*100000/'на 100 тыс'!$C28*4.056</f>
        <v>266.25820568927793</v>
      </c>
      <c r="H28" s="7">
        <f>абс!F28*100000/'на 100 тыс'!$B28*4.056</f>
        <v>751.6842908535921</v>
      </c>
      <c r="I28" s="8">
        <f>абс!G28*100000/'на 100 тыс'!$C28*4.056</f>
        <v>266.25820568927793</v>
      </c>
      <c r="J28" s="8">
        <f>абс!H28*100000/'на 100 тыс'!$B28*4.056</f>
        <v>397.9505069224899</v>
      </c>
      <c r="K28" s="8">
        <f>абс!I28*100000/'на 100 тыс'!$C28*4.056</f>
        <v>110.94091903719912</v>
      </c>
      <c r="L28" s="8">
        <f>абс!J28*100000/'на 100 тыс'!$B28*4.056</f>
        <v>0</v>
      </c>
      <c r="M28" s="8">
        <f>абс!K28*100000/'на 100 тыс'!$C28*4.056</f>
        <v>0</v>
      </c>
      <c r="N28" s="8">
        <f>абс!L28*100000/'на 100 тыс'!$B28*4.056</f>
        <v>198.97525346124496</v>
      </c>
      <c r="O28" s="8">
        <f>абс!M28*100000/'на 100 тыс'!$C28*4.056</f>
        <v>22.188183807439824</v>
      </c>
      <c r="P28" s="8">
        <f>абс!N28*100000/'на 100 тыс'!$B28*4.056</f>
        <v>110.54180747846942</v>
      </c>
      <c r="Q28" s="40">
        <f>абс!O28*100000/'на 100 тыс'!$C28*4.056</f>
        <v>22.188183807439824</v>
      </c>
      <c r="R28" s="9">
        <f>абс!P28*100000/'на 100 тыс'!$B28*4.056</f>
        <v>0</v>
      </c>
      <c r="S28" s="43">
        <f>абс!Q28*100000/'на 100 тыс'!$C28*4.056</f>
        <v>0</v>
      </c>
      <c r="T28" s="13">
        <f>абс!R28*100000/'на 100 тыс'!$B28*4.056</f>
        <v>22.108361495693885</v>
      </c>
      <c r="U28" s="8">
        <f>абс!S28*100000/'на 100 тыс'!$C28*4.056</f>
        <v>0</v>
      </c>
      <c r="V28" s="8">
        <f>абс!T28*100000/'на 100 тыс'!$B28*4.056</f>
        <v>0</v>
      </c>
      <c r="W28" s="22">
        <f>абс!U28*100000/'на 100 тыс'!$C28*4.056</f>
        <v>0</v>
      </c>
      <c r="X28" s="12" t="s">
        <v>22</v>
      </c>
      <c r="Y28" s="7">
        <f>абс!W28*100000/'на 100 тыс'!$B28*4.056</f>
        <v>132.6501689741633</v>
      </c>
      <c r="Z28" s="8">
        <f>абс!X28*100000/'на 100 тыс'!$C28*4.056</f>
        <v>88.7527352297593</v>
      </c>
      <c r="AA28" s="8">
        <f>абс!Y28*100000/'на 100 тыс'!$B28*4.056</f>
        <v>22.108361495693885</v>
      </c>
      <c r="AB28" s="8">
        <f>абс!Z28*100000/'на 100 тыс'!$C28*4.056</f>
        <v>0</v>
      </c>
      <c r="AC28" s="8">
        <f>абс!AA28*100000/'на 100 тыс'!$B28*4.056</f>
        <v>22.108361495693885</v>
      </c>
      <c r="AD28" s="22">
        <f>абс!AB28*100000/'на 100 тыс'!$C28*4.056</f>
        <v>44.37636761487965</v>
      </c>
      <c r="AE28" s="7">
        <f>абс!AC28*100000/'на 100 тыс'!$B28*4.056</f>
        <v>66.32508448708165</v>
      </c>
      <c r="AF28" s="22">
        <f>абс!AD28*100000/'на 100 тыс'!$C28*4.056</f>
        <v>66.56455142231948</v>
      </c>
      <c r="AG28" s="7">
        <f>абс!AE28*100000/'на 100 тыс'!$B28*4.056</f>
        <v>198.97525346124496</v>
      </c>
      <c r="AH28" s="22">
        <f>абс!AF28*100000/'на 100 тыс'!$C28*4.056</f>
        <v>133.12910284463896</v>
      </c>
      <c r="AI28" s="7">
        <f>абс!AG28*100000/'на 100 тыс'!$B28*4.056</f>
        <v>22.108361495693885</v>
      </c>
      <c r="AJ28" s="22">
        <f>абс!AH28*100000/'на 100 тыс'!$C28*4.056</f>
        <v>66.56455142231948</v>
      </c>
      <c r="AK28" s="7">
        <f>абс!AI28*100000/'на 100 тыс'!$B28*4.056</f>
        <v>132.6501689741633</v>
      </c>
      <c r="AL28" s="22">
        <f>абс!AJ28*100000/'на 100 тыс'!$C28*4.056</f>
        <v>221.88183807439825</v>
      </c>
      <c r="AM28" s="13">
        <f>абс!AK28*100000/'на 100 тыс'!$B28*4.056</f>
        <v>110.54180747846942</v>
      </c>
      <c r="AN28" s="22">
        <f>абс!AL28*100000/'на 100 тыс'!$C28*4.056</f>
        <v>221.88183807439825</v>
      </c>
      <c r="AO28" s="7">
        <f>абс!AM28*100000/'на 100 тыс'!$B28*4.056</f>
        <v>44.21672299138777</v>
      </c>
      <c r="AP28" s="22">
        <f>абс!AN28*100000/'на 100 тыс'!$C28*4.056</f>
        <v>44.37636761487965</v>
      </c>
    </row>
    <row r="29" spans="1:42" ht="12.75">
      <c r="A29" s="3" t="s">
        <v>23</v>
      </c>
      <c r="B29" s="37">
        <v>8474</v>
      </c>
      <c r="C29" s="105">
        <v>8368</v>
      </c>
      <c r="D29" s="213">
        <f>абс!B29*100000/'на 100 тыс'!$B29*4.056</f>
        <v>287.18432853434035</v>
      </c>
      <c r="E29" s="207">
        <f>абс!C29*100000/'на 100 тыс'!$C29*4.056</f>
        <v>145.41108986615677</v>
      </c>
      <c r="F29" s="139">
        <f>абс!D29*100000/'на 100 тыс'!$B29*4.056</f>
        <v>287.18432853434035</v>
      </c>
      <c r="G29" s="143">
        <f>абс!E29*100000/'на 100 тыс'!$C29*4.056</f>
        <v>145.41108986615677</v>
      </c>
      <c r="H29" s="7">
        <f>абс!F29*100000/'на 100 тыс'!$B29*4.056</f>
        <v>622.2327118244041</v>
      </c>
      <c r="I29" s="8">
        <f>абс!G29*100000/'на 100 тыс'!$C29*4.056</f>
        <v>920.9369024856597</v>
      </c>
      <c r="J29" s="8">
        <f>абс!H29*100000/'на 100 тыс'!$B29*4.056</f>
        <v>335.0483832900637</v>
      </c>
      <c r="K29" s="8">
        <f>абс!I29*100000/'на 100 тыс'!$C29*4.056</f>
        <v>339.2925430210325</v>
      </c>
      <c r="L29" s="8">
        <f>абс!J29*100000/'на 100 тыс'!$B29*4.056</f>
        <v>95.72810951144679</v>
      </c>
      <c r="M29" s="8">
        <f>абс!K29*100000/'на 100 тыс'!$C29*4.056</f>
        <v>96.94072657743786</v>
      </c>
      <c r="N29" s="8">
        <f>абс!L29*100000/'на 100 тыс'!$B29*4.056</f>
        <v>47.864054755723394</v>
      </c>
      <c r="O29" s="8">
        <f>абс!M29*100000/'на 100 тыс'!$C29*4.056</f>
        <v>436.2332695984703</v>
      </c>
      <c r="P29" s="8">
        <f>абс!N29*100000/'на 100 тыс'!$B29*4.056</f>
        <v>47.864054755723394</v>
      </c>
      <c r="Q29" s="40">
        <f>абс!O29*100000/'на 100 тыс'!$C29*4.056</f>
        <v>145.41108986615677</v>
      </c>
      <c r="R29" s="9">
        <f>абс!P29*100000/'на 100 тыс'!$B29*4.056</f>
        <v>47.864054755723394</v>
      </c>
      <c r="S29" s="43">
        <f>абс!Q29*100000/'на 100 тыс'!$C29*4.056</f>
        <v>0</v>
      </c>
      <c r="T29" s="13">
        <f>абс!R29*100000/'на 100 тыс'!$B29*4.056</f>
        <v>95.72810951144679</v>
      </c>
      <c r="U29" s="8">
        <f>абс!S29*100000/'на 100 тыс'!$C29*4.056</f>
        <v>145.41108986615677</v>
      </c>
      <c r="V29" s="8">
        <f>абс!T29*100000/'на 100 тыс'!$B29*4.056</f>
        <v>0</v>
      </c>
      <c r="W29" s="22">
        <f>абс!U29*100000/'на 100 тыс'!$C29*4.056</f>
        <v>0</v>
      </c>
      <c r="X29" s="12" t="s">
        <v>23</v>
      </c>
      <c r="Y29" s="7">
        <f>абс!W29*100000/'на 100 тыс'!$B29*4.056</f>
        <v>430.7764928015105</v>
      </c>
      <c r="Z29" s="8">
        <f>абс!X29*100000/'на 100 тыс'!$C29*4.056</f>
        <v>145.41108986615677</v>
      </c>
      <c r="AA29" s="8">
        <f>абс!Y29*100000/'на 100 тыс'!$B29*4.056</f>
        <v>0</v>
      </c>
      <c r="AB29" s="8">
        <f>абс!Z29*100000/'на 100 тыс'!$C29*4.056</f>
        <v>0</v>
      </c>
      <c r="AC29" s="8">
        <f>абс!AA29*100000/'на 100 тыс'!$B29*4.056</f>
        <v>191.45621902289358</v>
      </c>
      <c r="AD29" s="22">
        <f>абс!AB29*100000/'на 100 тыс'!$C29*4.056</f>
        <v>48.47036328871893</v>
      </c>
      <c r="AE29" s="7">
        <f>абс!AC29*100000/'на 100 тыс'!$B29*4.056</f>
        <v>95.72810951144679</v>
      </c>
      <c r="AF29" s="22">
        <f>абс!AD29*100000/'на 100 тыс'!$C29*4.056</f>
        <v>96.94072657743786</v>
      </c>
      <c r="AG29" s="7">
        <f>абс!AE29*100000/'на 100 тыс'!$B29*4.056</f>
        <v>47.864054755723394</v>
      </c>
      <c r="AH29" s="22">
        <f>абс!AF29*100000/'на 100 тыс'!$C29*4.056</f>
        <v>0</v>
      </c>
      <c r="AI29" s="7">
        <f>абс!AG29*100000/'на 100 тыс'!$B29*4.056</f>
        <v>47.864054755723394</v>
      </c>
      <c r="AJ29" s="22">
        <f>абс!AH29*100000/'на 100 тыс'!$C29*4.056</f>
        <v>48.47036328871893</v>
      </c>
      <c r="AK29" s="7">
        <f>абс!AI29*100000/'на 100 тыс'!$B29*4.056</f>
        <v>287.18432853434035</v>
      </c>
      <c r="AL29" s="22">
        <f>абс!AJ29*100000/'на 100 тыс'!$C29*4.056</f>
        <v>193.88145315487571</v>
      </c>
      <c r="AM29" s="13">
        <f>абс!AK29*100000/'на 100 тыс'!$B29*4.056</f>
        <v>239.32027377861695</v>
      </c>
      <c r="AN29" s="22">
        <f>абс!AL29*100000/'на 100 тыс'!$C29*4.056</f>
        <v>193.88145315487571</v>
      </c>
      <c r="AO29" s="7">
        <f>абс!AM29*100000/'на 100 тыс'!$B29*4.056</f>
        <v>95.72810951144679</v>
      </c>
      <c r="AP29" s="22">
        <f>абс!AN29*100000/'на 100 тыс'!$C29*4.056</f>
        <v>0</v>
      </c>
    </row>
    <row r="30" spans="1:42" ht="12.75">
      <c r="A30" s="3" t="s">
        <v>24</v>
      </c>
      <c r="B30" s="37">
        <v>20911</v>
      </c>
      <c r="C30" s="105">
        <v>20786</v>
      </c>
      <c r="D30" s="213">
        <f>абс!B30*100000/'на 100 тыс'!$B30*4.056</f>
        <v>116.37893931423653</v>
      </c>
      <c r="E30" s="207">
        <f>абс!C30*100000/'на 100 тыс'!$C30*4.056</f>
        <v>117.07880304050803</v>
      </c>
      <c r="F30" s="139">
        <f>абс!D30*100000/'на 100 тыс'!$B30*4.056</f>
        <v>116.37893931423653</v>
      </c>
      <c r="G30" s="143">
        <f>абс!E30*100000/'на 100 тыс'!$C30*4.056</f>
        <v>117.07880304050803</v>
      </c>
      <c r="H30" s="7">
        <f>абс!F30*100000/'на 100 тыс'!$B30*4.056</f>
        <v>756.4631055425374</v>
      </c>
      <c r="I30" s="8">
        <f>абс!G30*100000/'на 100 тыс'!$C30*4.056</f>
        <v>546.3677475223708</v>
      </c>
      <c r="J30" s="8">
        <f>абс!H30*100000/'на 100 тыс'!$B30*4.056</f>
        <v>349.13681794270957</v>
      </c>
      <c r="K30" s="8">
        <f>абс!I30*100000/'на 100 тыс'!$C30*4.056</f>
        <v>331.72327528143944</v>
      </c>
      <c r="L30" s="8">
        <f>абс!J30*100000/'на 100 тыс'!$B30*4.056</f>
        <v>0</v>
      </c>
      <c r="M30" s="8">
        <f>абс!K30*100000/'на 100 тыс'!$C30*4.056</f>
        <v>19.513133840084674</v>
      </c>
      <c r="N30" s="8">
        <f>абс!L30*100000/'на 100 тыс'!$B30*4.056</f>
        <v>213.36138874276696</v>
      </c>
      <c r="O30" s="8">
        <f>абс!M30*100000/'на 100 тыс'!$C30*4.056</f>
        <v>175.61820456076205</v>
      </c>
      <c r="P30" s="8">
        <f>абс!N30*100000/'на 100 тыс'!$B30*4.056</f>
        <v>174.56840897135478</v>
      </c>
      <c r="Q30" s="40">
        <f>абс!O30*100000/'на 100 тыс'!$C30*4.056</f>
        <v>58.53940152025402</v>
      </c>
      <c r="R30" s="9">
        <f>абс!P30*100000/'на 100 тыс'!$B30*4.056</f>
        <v>0</v>
      </c>
      <c r="S30" s="43">
        <f>абс!Q30*100000/'на 100 тыс'!$C30*4.056</f>
        <v>19.513133840084674</v>
      </c>
      <c r="T30" s="13">
        <f>абс!R30*100000/'на 100 тыс'!$B30*4.056</f>
        <v>77.58595954282436</v>
      </c>
      <c r="U30" s="8">
        <f>абс!S30*100000/'на 100 тыс'!$C30*4.056</f>
        <v>19.513133840084674</v>
      </c>
      <c r="V30" s="8">
        <f>абс!T30*100000/'на 100 тыс'!$B30*4.056</f>
        <v>38.79297977141218</v>
      </c>
      <c r="W30" s="22">
        <f>абс!U30*100000/'на 100 тыс'!$C30*4.056</f>
        <v>0</v>
      </c>
      <c r="X30" s="12" t="s">
        <v>24</v>
      </c>
      <c r="Y30" s="7">
        <f>абс!W30*100000/'на 100 тыс'!$B30*4.056</f>
        <v>116.37893931423653</v>
      </c>
      <c r="Z30" s="8">
        <f>абс!X30*100000/'на 100 тыс'!$C30*4.056</f>
        <v>58.53940152025402</v>
      </c>
      <c r="AA30" s="8">
        <f>абс!Y30*100000/'на 100 тыс'!$B30*4.056</f>
        <v>19.39648988570609</v>
      </c>
      <c r="AB30" s="8">
        <f>абс!Z30*100000/'на 100 тыс'!$C30*4.056</f>
        <v>0</v>
      </c>
      <c r="AC30" s="8">
        <f>абс!AA30*100000/'на 100 тыс'!$B30*4.056</f>
        <v>19.39648988570609</v>
      </c>
      <c r="AD30" s="22">
        <f>абс!AB30*100000/'на 100 тыс'!$C30*4.056</f>
        <v>19.513133840084674</v>
      </c>
      <c r="AE30" s="7">
        <f>абс!AC30*100000/'на 100 тыс'!$B30*4.056</f>
        <v>58.189469657118266</v>
      </c>
      <c r="AF30" s="22">
        <f>абс!AD30*100000/'на 100 тыс'!$C30*4.056</f>
        <v>78.0525353603387</v>
      </c>
      <c r="AG30" s="7">
        <f>абс!AE30*100000/'на 100 тыс'!$B30*4.056</f>
        <v>19.39648988570609</v>
      </c>
      <c r="AH30" s="22">
        <f>абс!AF30*100000/'на 100 тыс'!$C30*4.056</f>
        <v>78.0525353603387</v>
      </c>
      <c r="AI30" s="7">
        <f>абс!AG30*100000/'на 100 тыс'!$B30*4.056</f>
        <v>96.98244942853044</v>
      </c>
      <c r="AJ30" s="22">
        <f>абс!AH30*100000/'на 100 тыс'!$C30*4.056</f>
        <v>39.02626768016935</v>
      </c>
      <c r="AK30" s="7">
        <f>абс!AI30*100000/'на 100 тыс'!$B30*4.056</f>
        <v>58.189469657118266</v>
      </c>
      <c r="AL30" s="22">
        <f>абс!AJ30*100000/'на 100 тыс'!$C30*4.056</f>
        <v>58.53940152025402</v>
      </c>
      <c r="AM30" s="13">
        <f>абс!AK30*100000/'на 100 тыс'!$B30*4.056</f>
        <v>58.189469657118266</v>
      </c>
      <c r="AN30" s="22">
        <f>абс!AL30*100000/'на 100 тыс'!$C30*4.056</f>
        <v>39.02626768016935</v>
      </c>
      <c r="AO30" s="7">
        <f>абс!AM30*100000/'на 100 тыс'!$B30*4.056</f>
        <v>96.98244942853044</v>
      </c>
      <c r="AP30" s="22">
        <f>абс!AN30*100000/'на 100 тыс'!$C30*4.056</f>
        <v>19.513133840084674</v>
      </c>
    </row>
    <row r="31" spans="1:42" ht="13.5" thickBot="1">
      <c r="A31" s="53" t="s">
        <v>25</v>
      </c>
      <c r="B31" s="54">
        <v>13214</v>
      </c>
      <c r="C31" s="204">
        <v>13008</v>
      </c>
      <c r="D31" s="214">
        <f>абс!B31*100000/'на 100 тыс'!$B31*4.056</f>
        <v>184.16830634175875</v>
      </c>
      <c r="E31" s="215">
        <f>абс!C31*100000/'на 100 тыс'!$C31*4.056</f>
        <v>249.44649446494466</v>
      </c>
      <c r="F31" s="216">
        <f>абс!D31*100000/'на 100 тыс'!$B31*4.056</f>
        <v>184.16830634175875</v>
      </c>
      <c r="G31" s="217">
        <f>абс!E31*100000/'на 100 тыс'!$C31*4.056</f>
        <v>249.44649446494466</v>
      </c>
      <c r="H31" s="55">
        <f>абс!F31*100000/'на 100 тыс'!$B31*4.056</f>
        <v>675.2837899197821</v>
      </c>
      <c r="I31" s="56">
        <f>абс!G31*100000/'на 100 тыс'!$C31*4.056</f>
        <v>498.8929889298893</v>
      </c>
      <c r="J31" s="56">
        <f>абс!H31*100000/'на 100 тыс'!$B31*4.056</f>
        <v>429.7260481307704</v>
      </c>
      <c r="K31" s="56">
        <f>абс!I31*100000/'на 100 тыс'!$C31*4.056</f>
        <v>218.26568265682656</v>
      </c>
      <c r="L31" s="56">
        <f>абс!J31*100000/'на 100 тыс'!$B31*4.056</f>
        <v>30.694717723626457</v>
      </c>
      <c r="M31" s="56">
        <f>абс!K31*100000/'на 100 тыс'!$C31*4.056</f>
        <v>31.180811808118083</v>
      </c>
      <c r="N31" s="56">
        <f>абс!L31*100000/'на 100 тыс'!$B31*4.056</f>
        <v>153.47358861813228</v>
      </c>
      <c r="O31" s="56">
        <f>абс!M31*100000/'на 100 тыс'!$C31*4.056</f>
        <v>155.90405904059043</v>
      </c>
      <c r="P31" s="56">
        <f>абс!N31*100000/'на 100 тыс'!$B31*4.056</f>
        <v>30.694717723626457</v>
      </c>
      <c r="Q31" s="196">
        <f>абс!O31*100000/'на 100 тыс'!$C31*4.056</f>
        <v>124.72324723247233</v>
      </c>
      <c r="R31" s="202">
        <f>абс!P31*100000/'на 100 тыс'!$B31*4.056</f>
        <v>0</v>
      </c>
      <c r="S31" s="203">
        <f>абс!Q31*100000/'на 100 тыс'!$C31*4.056</f>
        <v>31.180811808118083</v>
      </c>
      <c r="T31" s="57">
        <f>абс!R31*100000/'на 100 тыс'!$B31*4.056</f>
        <v>0</v>
      </c>
      <c r="U31" s="56">
        <f>абс!S31*100000/'на 100 тыс'!$C31*4.056</f>
        <v>62.361623616236166</v>
      </c>
      <c r="V31" s="56">
        <f>абс!T31*100000/'на 100 тыс'!$B31*4.056</f>
        <v>0</v>
      </c>
      <c r="W31" s="116">
        <f>абс!U31*100000/'на 100 тыс'!$C31*4.056</f>
        <v>0</v>
      </c>
      <c r="X31" s="99" t="s">
        <v>25</v>
      </c>
      <c r="Y31" s="55">
        <f>абс!W31*100000/'на 100 тыс'!$B31*4.056</f>
        <v>184.16830634175875</v>
      </c>
      <c r="Z31" s="56">
        <f>абс!X31*100000/'на 100 тыс'!$C31*4.056</f>
        <v>124.72324723247233</v>
      </c>
      <c r="AA31" s="56">
        <f>абс!Y31*100000/'на 100 тыс'!$B31*4.056</f>
        <v>0</v>
      </c>
      <c r="AB31" s="56">
        <f>абс!Z31*100000/'на 100 тыс'!$C31*4.056</f>
        <v>0</v>
      </c>
      <c r="AC31" s="56">
        <f>абс!AA31*100000/'на 100 тыс'!$B31*4.056</f>
        <v>61.389435447252914</v>
      </c>
      <c r="AD31" s="116">
        <f>абс!AB31*100000/'на 100 тыс'!$C31*4.056</f>
        <v>31.180811808118083</v>
      </c>
      <c r="AE31" s="55">
        <f>абс!AC31*100000/'на 100 тыс'!$B31*4.056</f>
        <v>122.77887089450583</v>
      </c>
      <c r="AF31" s="116">
        <f>абс!AD31*100000/'на 100 тыс'!$C31*4.056</f>
        <v>62.361623616236166</v>
      </c>
      <c r="AG31" s="55">
        <f>абс!AE31*100000/'на 100 тыс'!$B31*4.056</f>
        <v>0</v>
      </c>
      <c r="AH31" s="116">
        <f>абс!AF31*100000/'на 100 тыс'!$C31*4.056</f>
        <v>0</v>
      </c>
      <c r="AI31" s="55">
        <f>абс!AG31*100000/'на 100 тыс'!$B31*4.056</f>
        <v>0</v>
      </c>
      <c r="AJ31" s="116">
        <f>абс!AH31*100000/'на 100 тыс'!$C31*4.056</f>
        <v>0</v>
      </c>
      <c r="AK31" s="55">
        <f>абс!AI31*100000/'на 100 тыс'!$B31*4.056</f>
        <v>92.08415317087938</v>
      </c>
      <c r="AL31" s="116">
        <f>абс!AJ31*100000/'на 100 тыс'!$C31*4.056</f>
        <v>218.26568265682656</v>
      </c>
      <c r="AM31" s="57">
        <f>абс!AK31*100000/'на 100 тыс'!$B31*4.056</f>
        <v>92.08415317087938</v>
      </c>
      <c r="AN31" s="116">
        <f>абс!AL31*100000/'на 100 тыс'!$C31*4.056</f>
        <v>218.26568265682656</v>
      </c>
      <c r="AO31" s="55">
        <f>абс!AM31*100000/'на 100 тыс'!$B31*4.056</f>
        <v>61.389435447252914</v>
      </c>
      <c r="AP31" s="116">
        <f>абс!AN31*100000/'на 100 тыс'!$C31*4.056</f>
        <v>0</v>
      </c>
    </row>
    <row r="32" spans="1:42" s="23" customFormat="1" ht="13.5" thickBot="1">
      <c r="A32" s="58" t="s">
        <v>26</v>
      </c>
      <c r="B32" s="191">
        <v>525429</v>
      </c>
      <c r="C32" s="191">
        <v>523266</v>
      </c>
      <c r="D32" s="205">
        <f>абс!B32*100000/'на 100 тыс'!$B32*4.056</f>
        <v>197.61680455399303</v>
      </c>
      <c r="E32" s="206">
        <f>абс!C32*100000/'на 100 тыс'!$C32*4.056</f>
        <v>170.5289470364977</v>
      </c>
      <c r="F32" s="208">
        <f>абс!D32*100000/'на 100 тыс'!$B32*4.056</f>
        <v>195.30098262562592</v>
      </c>
      <c r="G32" s="209">
        <f>абс!E32*100000/'на 100 тыс'!$C32*4.056</f>
        <v>169.75381545905904</v>
      </c>
      <c r="H32" s="25">
        <f>абс!F32*100000/'на 100 тыс'!$B32*4.056</f>
        <v>586.6748885196668</v>
      </c>
      <c r="I32" s="120">
        <f>абс!G32*100000/'на 100 тыс'!$C32*4.056</f>
        <v>557.319604178372</v>
      </c>
      <c r="J32" s="120">
        <f>абс!H32*100000/'на 100 тыс'!$B32*4.056</f>
        <v>292.5655036170443</v>
      </c>
      <c r="K32" s="120">
        <f>абс!I32*100000/'на 100 тыс'!$C32*4.056</f>
        <v>281.3727626102212</v>
      </c>
      <c r="L32" s="120">
        <f>абс!J32*100000/'на 100 тыс'!$B32*4.056</f>
        <v>25.474041212038163</v>
      </c>
      <c r="M32" s="120">
        <f>абс!K32*100000/'на 100 тыс'!$C32*4.056</f>
        <v>17.05289470364977</v>
      </c>
      <c r="N32" s="120">
        <f>абс!L32*100000/'на 100 тыс'!$B32*4.056</f>
        <v>157.4758911289632</v>
      </c>
      <c r="O32" s="120">
        <f>абс!M32*100000/'на 100 тыс'!$C32*4.056</f>
        <v>175.17973650112944</v>
      </c>
      <c r="P32" s="120">
        <f>абс!N32*100000/'на 100 тыс'!$B32*4.056</f>
        <v>87.22929263516099</v>
      </c>
      <c r="Q32" s="197">
        <f>абс!O32*100000/'на 100 тыс'!$C32*4.056</f>
        <v>103.86763137677586</v>
      </c>
      <c r="R32" s="25">
        <f>абс!P32*100000/'на 100 тыс'!$B32*4.056</f>
        <v>6.175525142312282</v>
      </c>
      <c r="S32" s="121">
        <f>абс!Q32*100000/'на 100 тыс'!$C32*4.056</f>
        <v>5.425921042070381</v>
      </c>
      <c r="T32" s="198">
        <f>абс!R32*100000/'на 100 тыс'!$B32*4.056</f>
        <v>70.2465984938022</v>
      </c>
      <c r="U32" s="120">
        <f>абс!S32*100000/'на 100 тыс'!$C32*4.056</f>
        <v>62.010526195090065</v>
      </c>
      <c r="V32" s="120">
        <f>абс!T32*100000/'на 100 тыс'!$B32*4.056</f>
        <v>17.75463478414781</v>
      </c>
      <c r="W32" s="121">
        <f>абс!U32*100000/'на 100 тыс'!$C32*4.056</f>
        <v>16.27776312621114</v>
      </c>
      <c r="X32" s="59" t="s">
        <v>26</v>
      </c>
      <c r="Y32" s="25">
        <f>абс!W32*100000/'на 100 тыс'!$B32*4.056</f>
        <v>165.19529755685355</v>
      </c>
      <c r="Z32" s="120">
        <f>абс!X32*100000/'на 100 тыс'!$C32*4.056</f>
        <v>151.92578917797067</v>
      </c>
      <c r="AA32" s="120">
        <f>абс!Y32*100000/'на 100 тыс'!$B32*4.056</f>
        <v>16.982694141358774</v>
      </c>
      <c r="AB32" s="120">
        <f>абс!Z32*100000/'на 100 тыс'!$C32*4.056</f>
        <v>12.402105239018013</v>
      </c>
      <c r="AC32" s="120">
        <f>абс!AA32*100000/'на 100 тыс'!$B32*4.056</f>
        <v>42.456735353396944</v>
      </c>
      <c r="AD32" s="121">
        <f>абс!AB32*100000/'на 100 тыс'!$C32*4.056</f>
        <v>37.98144729449267</v>
      </c>
      <c r="AE32" s="25">
        <f>абс!AC32*100000/'на 100 тыс'!$B32*4.056</f>
        <v>79.50988620727063</v>
      </c>
      <c r="AF32" s="121">
        <f>абс!AD32*100000/'на 100 тыс'!$C32*4.056</f>
        <v>86.81473667312609</v>
      </c>
      <c r="AG32" s="25">
        <f>абс!AE32*100000/'на 100 тыс'!$B32*4.056</f>
        <v>118.87885898951143</v>
      </c>
      <c r="AH32" s="121">
        <f>абс!AF32*100000/'на 100 тыс'!$C32*4.056</f>
        <v>58.13486830789694</v>
      </c>
      <c r="AI32" s="25">
        <f>абс!AG32*100000/'на 100 тыс'!$B32*4.056</f>
        <v>75.65018299332546</v>
      </c>
      <c r="AJ32" s="121">
        <f>абс!AH32*100000/'на 100 тыс'!$C32*4.056</f>
        <v>32.55552625242228</v>
      </c>
      <c r="AK32" s="25">
        <f>абс!AI32*100000/'на 100 тыс'!$B32*4.056</f>
        <v>110.38751191883203</v>
      </c>
      <c r="AL32" s="121">
        <f>абс!AJ32*100000/'на 100 тыс'!$C32*4.056</f>
        <v>129.44697343225053</v>
      </c>
      <c r="AM32" s="198">
        <f>абс!AK32*100000/'на 100 тыс'!$B32*4.056</f>
        <v>98.03646163420748</v>
      </c>
      <c r="AN32" s="121">
        <f>абс!AL32*100000/'на 100 тыс'!$C32*4.056</f>
        <v>117.81999977067113</v>
      </c>
      <c r="AO32" s="25">
        <f>абс!AM32*100000/'на 100 тыс'!$B32*4.056</f>
        <v>46.31643856734211</v>
      </c>
      <c r="AP32" s="121">
        <f>абс!AN32*100000/'на 100 тыс'!$C32*4.056</f>
        <v>24.804210478036026</v>
      </c>
    </row>
    <row r="33" spans="1:42" ht="12.75">
      <c r="A33" s="28" t="s">
        <v>27</v>
      </c>
      <c r="B33" s="73">
        <v>648579</v>
      </c>
      <c r="C33" s="73">
        <v>648944</v>
      </c>
      <c r="D33" s="138">
        <f>абс!B33*100000/'на 100 тыс'!$B33*4.056</f>
        <v>180.1057388537094</v>
      </c>
      <c r="E33" s="139">
        <f>абс!C33*100000/'на 100 тыс'!$C33*4.056</f>
        <v>209.38016223279666</v>
      </c>
      <c r="F33" s="139">
        <f>абс!D33*100000/'на 100 тыс'!$B33*4.056</f>
        <v>178.2296374073166</v>
      </c>
      <c r="G33" s="143">
        <f>абс!E33*100000/'на 100 тыс'!$C33*4.056</f>
        <v>208.75514682314653</v>
      </c>
      <c r="H33" s="7">
        <f>абс!F33*100000/'на 100 тыс'!$B33*4.056</f>
        <v>586.5943855721507</v>
      </c>
      <c r="I33" s="8">
        <f>абс!G33*100000/'на 100 тыс'!$C33*4.056</f>
        <v>540.0133139377205</v>
      </c>
      <c r="J33" s="8">
        <f>абс!H33*100000/'на 100 тыс'!$B33*4.056</f>
        <v>372.0934535345733</v>
      </c>
      <c r="K33" s="8">
        <f>абс!I33*100000/'на 100 тыс'!$C33*4.056</f>
        <v>353.75872186197887</v>
      </c>
      <c r="L33" s="8">
        <f>абс!J33*100000/'на 100 тыс'!$B33*4.056</f>
        <v>35.645927481463325</v>
      </c>
      <c r="M33" s="8">
        <f>абс!K33*100000/'на 100 тыс'!$C33*4.056</f>
        <v>37.50092457900836</v>
      </c>
      <c r="N33" s="8">
        <f>абс!L33*100000/'на 100 тыс'!$B33*4.056</f>
        <v>151.96421715781733</v>
      </c>
      <c r="O33" s="8">
        <f>абс!M33*100000/'на 100 тыс'!$C33*4.056</f>
        <v>132.50326684582953</v>
      </c>
      <c r="P33" s="8">
        <f>абс!N33*100000/'на 100 тыс'!$B33*4.056</f>
        <v>106.31241529559237</v>
      </c>
      <c r="Q33" s="40">
        <f>абс!O33*100000/'на 100 тыс'!$C33*4.056</f>
        <v>90.62723439927021</v>
      </c>
      <c r="R33" s="7">
        <f>абс!P33*100000/'на 100 тыс'!$B33*4.056</f>
        <v>4.377570041583215</v>
      </c>
      <c r="S33" s="22">
        <f>абс!Q33*100000/'на 100 тыс'!$C33*4.056</f>
        <v>0.6250154096501394</v>
      </c>
      <c r="T33" s="13">
        <f>абс!R33*100000/'на 100 тыс'!$B33*4.056</f>
        <v>31.89372458867771</v>
      </c>
      <c r="U33" s="8">
        <f>абс!S33*100000/'на 100 тыс'!$C33*4.056</f>
        <v>31.875785892157104</v>
      </c>
      <c r="V33" s="8">
        <f>абс!T33*100000/'на 100 тыс'!$B33*4.056</f>
        <v>11.881975827154442</v>
      </c>
      <c r="W33" s="22">
        <f>абс!U33*100000/'на 100 тыс'!$C33*4.056</f>
        <v>18.12544687985404</v>
      </c>
      <c r="X33" s="100" t="s">
        <v>27</v>
      </c>
      <c r="Y33" s="7">
        <f>абс!W33*100000/'на 100 тыс'!$B33*4.056</f>
        <v>75.04405785571227</v>
      </c>
      <c r="Z33" s="8">
        <f>абс!X33*100000/'на 100 тыс'!$C33*4.056</f>
        <v>82.5020340738184</v>
      </c>
      <c r="AA33" s="8">
        <f>абс!Y33*100000/'на 100 тыс'!$B33*4.056</f>
        <v>5.628304339178419</v>
      </c>
      <c r="AB33" s="8">
        <f>абс!Z33*100000/'на 100 тыс'!$C33*4.056</f>
        <v>6.250154096501393</v>
      </c>
      <c r="AC33" s="8">
        <f>абс!AA33*100000/'на 100 тыс'!$B33*4.056</f>
        <v>14.38344442234485</v>
      </c>
      <c r="AD33" s="22">
        <f>абс!AB33*100000/'на 100 тыс'!$C33*4.056</f>
        <v>15.625385241253483</v>
      </c>
      <c r="AE33" s="7">
        <f>абс!AC33*100000/'на 100 тыс'!$B33*4.056</f>
        <v>63.78744917735542</v>
      </c>
      <c r="AF33" s="22">
        <f>абс!AD33*100000/'на 100 тыс'!$C33*4.056</f>
        <v>58.751448507113096</v>
      </c>
      <c r="AG33" s="7">
        <f>абс!AE33*100000/'на 100 тыс'!$B33*4.056</f>
        <v>59.40987913577221</v>
      </c>
      <c r="AH33" s="22">
        <f>абс!AF33*100000/'на 100 тыс'!$C33*4.056</f>
        <v>31.875785892157104</v>
      </c>
      <c r="AI33" s="7">
        <f>абс!AG33*100000/'на 100 тыс'!$B33*4.056</f>
        <v>11.881975827154442</v>
      </c>
      <c r="AJ33" s="22">
        <f>абс!AH33*100000/'на 100 тыс'!$C33*4.056</f>
        <v>6.250154096501393</v>
      </c>
      <c r="AK33" s="7">
        <f>абс!AI33*100000/'на 100 тыс'!$B33*4.056</f>
        <v>51.90547335020098</v>
      </c>
      <c r="AL33" s="22">
        <f>абс!AJ33*100000/'на 100 тыс'!$C33*4.056</f>
        <v>70.0017258808156</v>
      </c>
      <c r="AM33" s="13">
        <f>абс!AK33*100000/'на 100 тыс'!$B33*4.056</f>
        <v>38.772763225451335</v>
      </c>
      <c r="AN33" s="22">
        <f>абс!AL33*100000/'на 100 тыс'!$C33*4.056</f>
        <v>50.62624818166128</v>
      </c>
      <c r="AO33" s="7">
        <f>абс!AM33*100000/'на 100 тыс'!$B33*4.056</f>
        <v>16.88491301753526</v>
      </c>
      <c r="AP33" s="22">
        <f>абс!AN33*100000/'на 100 тыс'!$C33*4.056</f>
        <v>16.25040065090362</v>
      </c>
    </row>
    <row r="34" spans="1:42" ht="12.75">
      <c r="A34" s="3" t="s">
        <v>28</v>
      </c>
      <c r="B34" s="37">
        <v>97447</v>
      </c>
      <c r="C34" s="37">
        <v>97345</v>
      </c>
      <c r="D34" s="138">
        <f>абс!B34*100000/'на 100 тыс'!$B34*4.056</f>
        <v>191.46407790901722</v>
      </c>
      <c r="E34" s="139">
        <f>абс!C34*100000/'на 100 тыс'!$C34*4.056</f>
        <v>166.66495454311982</v>
      </c>
      <c r="F34" s="139">
        <f>абс!D34*100000/'на 100 тыс'!$B34*4.056</f>
        <v>187.3018153457777</v>
      </c>
      <c r="G34" s="143">
        <f>абс!E34*100000/'на 100 тыс'!$C34*4.056</f>
        <v>166.66495454311982</v>
      </c>
      <c r="H34" s="7">
        <f>абс!F34*100000/'на 100 тыс'!$B34*4.056</f>
        <v>566.0677086005727</v>
      </c>
      <c r="I34" s="8">
        <f>абс!G34*100000/'на 100 тыс'!$C34*4.056</f>
        <v>554.1609738558734</v>
      </c>
      <c r="J34" s="8">
        <f>абс!H34*100000/'на 100 тыс'!$B34*4.056</f>
        <v>220.59991585169374</v>
      </c>
      <c r="K34" s="8">
        <f>абс!I34*100000/'на 100 тыс'!$C34*4.056</f>
        <v>358.3296522677076</v>
      </c>
      <c r="L34" s="8">
        <f>абс!J34*100000/'на 100 тыс'!$B34*4.056</f>
        <v>16.64905025295802</v>
      </c>
      <c r="M34" s="8">
        <f>абс!K34*100000/'на 100 тыс'!$C34*4.056</f>
        <v>29.16636704504597</v>
      </c>
      <c r="N34" s="8">
        <f>абс!L34*100000/'на 100 тыс'!$B34*4.056</f>
        <v>262.22254148408877</v>
      </c>
      <c r="O34" s="8">
        <f>абс!M34*100000/'на 100 тыс'!$C34*4.056</f>
        <v>124.99871590733987</v>
      </c>
      <c r="P34" s="8">
        <f>абс!N34*100000/'на 100 тыс'!$B34*4.056</f>
        <v>91.5697763912691</v>
      </c>
      <c r="Q34" s="40">
        <f>абс!O34*100000/'на 100 тыс'!$C34*4.056</f>
        <v>70.83260568082594</v>
      </c>
      <c r="R34" s="9">
        <f>абс!P34*100000/'на 100 тыс'!$B34*4.056</f>
        <v>16.64905025295802</v>
      </c>
      <c r="S34" s="43">
        <f>абс!Q34*100000/'на 100 тыс'!$C34*4.056</f>
        <v>8.333247727155992</v>
      </c>
      <c r="T34" s="13">
        <f>абс!R34*100000/'на 100 тыс'!$B34*4.056</f>
        <v>16.64905025295802</v>
      </c>
      <c r="U34" s="8">
        <f>абс!S34*100000/'на 100 тыс'!$C34*4.056</f>
        <v>33.33299090862397</v>
      </c>
      <c r="V34" s="8">
        <f>абс!T34*100000/'на 100 тыс'!$B34*4.056</f>
        <v>8.32452512647901</v>
      </c>
      <c r="W34" s="22">
        <f>абс!U34*100000/'на 100 тыс'!$C34*4.056</f>
        <v>4.166623863577996</v>
      </c>
      <c r="X34" s="12" t="s">
        <v>28</v>
      </c>
      <c r="Y34" s="7">
        <f>абс!W34*100000/'на 100 тыс'!$B34*4.056</f>
        <v>112.38108920746663</v>
      </c>
      <c r="Z34" s="8">
        <f>абс!X34*100000/'на 100 тыс'!$C34*4.056</f>
        <v>116.66546818018388</v>
      </c>
      <c r="AA34" s="8">
        <f>абс!Y34*100000/'на 100 тыс'!$B34*4.056</f>
        <v>4.162262563239505</v>
      </c>
      <c r="AB34" s="8">
        <f>абс!Z34*100000/'на 100 тыс'!$C34*4.056</f>
        <v>4.166623863577996</v>
      </c>
      <c r="AC34" s="8">
        <f>абс!AA34*100000/'на 100 тыс'!$B34*4.056</f>
        <v>20.811312816197525</v>
      </c>
      <c r="AD34" s="22">
        <f>абс!AB34*100000/'на 100 тыс'!$C34*4.056</f>
        <v>41.666238635779955</v>
      </c>
      <c r="AE34" s="7">
        <f>абс!AC34*100000/'на 100 тыс'!$B34*4.056</f>
        <v>124.86787689718514</v>
      </c>
      <c r="AF34" s="22">
        <f>абс!AD34*100000/'на 100 тыс'!$C34*4.056</f>
        <v>116.66546818018388</v>
      </c>
      <c r="AG34" s="7">
        <f>абс!AE34*100000/'на 100 тыс'!$B34*4.056</f>
        <v>162.32823996634067</v>
      </c>
      <c r="AH34" s="22">
        <f>абс!AF34*100000/'на 100 тыс'!$C34*4.056</f>
        <v>104.16559658944989</v>
      </c>
      <c r="AI34" s="7">
        <f>абс!AG34*100000/'на 100 тыс'!$B34*4.056</f>
        <v>8.32452512647901</v>
      </c>
      <c r="AJ34" s="22">
        <f>абс!AH34*100000/'на 100 тыс'!$C34*4.056</f>
        <v>0</v>
      </c>
      <c r="AK34" s="7">
        <f>абс!AI34*100000/'на 100 тыс'!$B34*4.056</f>
        <v>95.73203895450861</v>
      </c>
      <c r="AL34" s="22">
        <f>абс!AJ34*100000/'на 100 тыс'!$C34*4.056</f>
        <v>99.9989727258719</v>
      </c>
      <c r="AM34" s="13">
        <f>абс!AK34*100000/'на 100 тыс'!$B34*4.056</f>
        <v>87.40751382802961</v>
      </c>
      <c r="AN34" s="22">
        <f>абс!AL34*100000/'на 100 тыс'!$C34*4.056</f>
        <v>87.4991011351379</v>
      </c>
      <c r="AO34" s="7">
        <f>абс!AM34*100000/'на 100 тыс'!$B34*4.056</f>
        <v>41.62262563239505</v>
      </c>
      <c r="AP34" s="22">
        <f>абс!AN34*100000/'на 100 тыс'!$C34*4.056</f>
        <v>37.49961477220196</v>
      </c>
    </row>
    <row r="35" spans="1:42" ht="12.75">
      <c r="A35" s="3" t="s">
        <v>29</v>
      </c>
      <c r="B35" s="37">
        <v>92719</v>
      </c>
      <c r="C35" s="37">
        <v>92381</v>
      </c>
      <c r="D35" s="138">
        <f>абс!B35*100000/'на 100 тыс'!$B35*4.056</f>
        <v>179.35482479319234</v>
      </c>
      <c r="E35" s="139">
        <f>абс!C35*100000/'на 100 тыс'!$C35*4.056</f>
        <v>171.23001482988926</v>
      </c>
      <c r="F35" s="139">
        <f>абс!D35*100000/'на 100 тыс'!$B35*4.056</f>
        <v>179.35482479319234</v>
      </c>
      <c r="G35" s="143">
        <f>абс!E35*100000/'на 100 тыс'!$C35*4.056</f>
        <v>171.23001482988926</v>
      </c>
      <c r="H35" s="7">
        <f>абс!F35*100000/'на 100 тыс'!$B35*4.056</f>
        <v>621.1801248934954</v>
      </c>
      <c r="I35" s="8">
        <f>абс!G35*100000/'на 100 тыс'!$C35*4.056</f>
        <v>557.5951764973317</v>
      </c>
      <c r="J35" s="8">
        <f>абс!H35*100000/'на 100 тыс'!$B35*4.056</f>
        <v>288.7175228378218</v>
      </c>
      <c r="K35" s="8">
        <f>абс!I35*100000/'на 100 тыс'!$C35*4.056</f>
        <v>272.2118184475163</v>
      </c>
      <c r="L35" s="8">
        <f>абс!J35*100000/'на 100 тыс'!$B35*4.056</f>
        <v>39.370571296066615</v>
      </c>
      <c r="M35" s="8">
        <f>абс!K35*100000/'на 100 тыс'!$C35*4.056</f>
        <v>21.952566003831958</v>
      </c>
      <c r="N35" s="8">
        <f>абс!L35*100000/'на 100 тыс'!$B35*4.056</f>
        <v>223.09990401104412</v>
      </c>
      <c r="O35" s="8">
        <f>абс!M35*100000/'на 100 тыс'!$C35*4.056</f>
        <v>188.79206763295483</v>
      </c>
      <c r="P35" s="8">
        <f>абс!N35*100000/'на 100 тыс'!$B35*4.056</f>
        <v>87.49015843570358</v>
      </c>
      <c r="Q35" s="40">
        <f>абс!O35*100000/'на 100 тыс'!$C35*4.056</f>
        <v>61.467184810729485</v>
      </c>
      <c r="R35" s="9">
        <f>абс!P35*100000/'на 100 тыс'!$B35*4.056</f>
        <v>4.374507921785179</v>
      </c>
      <c r="S35" s="43">
        <f>абс!Q35*100000/'на 100 тыс'!$C35*4.056</f>
        <v>0</v>
      </c>
      <c r="T35" s="13">
        <f>абс!R35*100000/'на 100 тыс'!$B35*4.056</f>
        <v>48.11958713963696</v>
      </c>
      <c r="U35" s="8">
        <f>абс!S35*100000/'на 100 тыс'!$C35*4.056</f>
        <v>57.076671609963086</v>
      </c>
      <c r="V35" s="8">
        <f>абс!T35*100000/'на 100 тыс'!$B35*4.056</f>
        <v>0</v>
      </c>
      <c r="W35" s="22">
        <f>абс!U35*100000/'на 100 тыс'!$C35*4.056</f>
        <v>4.390513200766391</v>
      </c>
      <c r="X35" s="12" t="s">
        <v>29</v>
      </c>
      <c r="Y35" s="7">
        <f>абс!W35*100000/'на 100 тыс'!$B35*4.056</f>
        <v>78.74114259213323</v>
      </c>
      <c r="Z35" s="8">
        <f>абс!X35*100000/'на 100 тыс'!$C35*4.056</f>
        <v>87.81026401532783</v>
      </c>
      <c r="AA35" s="8">
        <f>абс!Y35*100000/'на 100 тыс'!$B35*4.056</f>
        <v>0</v>
      </c>
      <c r="AB35" s="8">
        <f>абс!Z35*100000/'на 100 тыс'!$C35*4.056</f>
        <v>8.781026401532783</v>
      </c>
      <c r="AC35" s="8">
        <f>абс!AA35*100000/'на 100 тыс'!$B35*4.056</f>
        <v>17.498031687140717</v>
      </c>
      <c r="AD35" s="22">
        <f>абс!AB35*100000/'на 100 тыс'!$C35*4.056</f>
        <v>26.34307920459835</v>
      </c>
      <c r="AE35" s="7">
        <f>абс!AC35*100000/'на 100 тыс'!$B35*4.056</f>
        <v>69.99212674856287</v>
      </c>
      <c r="AF35" s="22">
        <f>абс!AD35*100000/'на 100 тыс'!$C35*4.056</f>
        <v>87.81026401532783</v>
      </c>
      <c r="AG35" s="7">
        <f>абс!AE35*100000/'на 100 тыс'!$B35*4.056</f>
        <v>39.370571296066615</v>
      </c>
      <c r="AH35" s="22">
        <f>абс!AF35*100000/'на 100 тыс'!$C35*4.056</f>
        <v>30.733592405364742</v>
      </c>
      <c r="AI35" s="7">
        <f>абс!AG35*100000/'на 100 тыс'!$B35*4.056</f>
        <v>65.61761882677769</v>
      </c>
      <c r="AJ35" s="22">
        <f>абс!AH35*100000/'на 100 тыс'!$C35*4.056</f>
        <v>21.952566003831958</v>
      </c>
      <c r="AK35" s="7">
        <f>абс!AI35*100000/'на 100 тыс'!$B35*4.056</f>
        <v>104.9881901228443</v>
      </c>
      <c r="AL35" s="22">
        <f>абс!AJ35*100000/'на 100 тыс'!$C35*4.056</f>
        <v>114.15334321992617</v>
      </c>
      <c r="AM35" s="13">
        <f>абс!AK35*100000/'на 100 тыс'!$B35*4.056</f>
        <v>104.9881901228443</v>
      </c>
      <c r="AN35" s="22">
        <f>абс!AL35*100000/'на 100 тыс'!$C35*4.056</f>
        <v>92.20077721609422</v>
      </c>
      <c r="AO35" s="7">
        <f>абс!AM35*100000/'на 100 тыс'!$B35*4.056</f>
        <v>39.370571296066615</v>
      </c>
      <c r="AP35" s="22">
        <f>абс!AN35*100000/'на 100 тыс'!$C35*4.056</f>
        <v>43.905132007663916</v>
      </c>
    </row>
    <row r="36" spans="1:42" ht="12.75">
      <c r="A36" s="3" t="s">
        <v>30</v>
      </c>
      <c r="B36" s="37">
        <v>49210</v>
      </c>
      <c r="C36" s="37">
        <v>49093</v>
      </c>
      <c r="D36" s="138">
        <f>абс!B36*100000/'на 100 тыс'!$B36*4.056</f>
        <v>148.360089412721</v>
      </c>
      <c r="E36" s="139">
        <f>абс!C36*100000/'на 100 тыс'!$C36*4.056</f>
        <v>190.0230175381419</v>
      </c>
      <c r="F36" s="139">
        <f>абс!D36*100000/'на 100 тыс'!$B36*4.056</f>
        <v>140.1178622231254</v>
      </c>
      <c r="G36" s="143">
        <f>абс!E36*100000/'на 100 тыс'!$C36*4.056</f>
        <v>190.0230175381419</v>
      </c>
      <c r="H36" s="7">
        <f>абс!F36*100000/'на 100 тыс'!$B36*4.056</f>
        <v>379.14245072139806</v>
      </c>
      <c r="I36" s="8">
        <f>абс!G36*100000/'на 100 тыс'!$C36*4.056</f>
        <v>470.9266086814821</v>
      </c>
      <c r="J36" s="8">
        <f>абс!H36*100000/'на 100 тыс'!$B36*4.056</f>
        <v>181.32899817110345</v>
      </c>
      <c r="K36" s="8">
        <f>абс!I36*100000/'на 100 тыс'!$C36*4.056</f>
        <v>206.5467581936325</v>
      </c>
      <c r="L36" s="8">
        <f>абс!J36*100000/'на 100 тыс'!$B36*4.056</f>
        <v>24.72668156878683</v>
      </c>
      <c r="M36" s="8">
        <f>абс!K36*100000/'на 100 тыс'!$C36*4.056</f>
        <v>8.2618703277453</v>
      </c>
      <c r="N36" s="8">
        <f>абс!L36*100000/'на 100 тыс'!$B36*4.056</f>
        <v>148.360089412721</v>
      </c>
      <c r="O36" s="8">
        <f>абс!M36*100000/'на 100 тыс'!$C36*4.056</f>
        <v>198.28488786588719</v>
      </c>
      <c r="P36" s="8">
        <f>абс!N36*100000/'на 100 тыс'!$B36*4.056</f>
        <v>140.1178622231254</v>
      </c>
      <c r="Q36" s="40">
        <f>абс!O36*100000/'на 100 тыс'!$C36*4.056</f>
        <v>115.66618458843419</v>
      </c>
      <c r="R36" s="9">
        <f>абс!P36*100000/'на 100 тыс'!$B36*4.056</f>
        <v>8.24222718959561</v>
      </c>
      <c r="S36" s="43">
        <f>абс!Q36*100000/'на 100 тыс'!$C36*4.056</f>
        <v>0</v>
      </c>
      <c r="T36" s="13">
        <f>абс!R36*100000/'на 100 тыс'!$B36*4.056</f>
        <v>16.48445437919122</v>
      </c>
      <c r="U36" s="8">
        <f>абс!S36*100000/'на 100 тыс'!$C36*4.056</f>
        <v>41.309351638726504</v>
      </c>
      <c r="V36" s="8">
        <f>абс!T36*100000/'на 100 тыс'!$B36*4.056</f>
        <v>8.24222718959561</v>
      </c>
      <c r="W36" s="22">
        <f>абс!U36*100000/'на 100 тыс'!$C36*4.056</f>
        <v>8.2618703277453</v>
      </c>
      <c r="X36" s="12" t="s">
        <v>30</v>
      </c>
      <c r="Y36" s="7">
        <f>абс!W36*100000/'на 100 тыс'!$B36*4.056</f>
        <v>74.1800447063605</v>
      </c>
      <c r="Z36" s="8">
        <f>абс!X36*100000/'на 100 тыс'!$C36*4.056</f>
        <v>49.571221966471796</v>
      </c>
      <c r="AA36" s="8">
        <f>абс!Y36*100000/'на 100 тыс'!$B36*4.056</f>
        <v>0</v>
      </c>
      <c r="AB36" s="8">
        <f>абс!Z36*100000/'на 100 тыс'!$C36*4.056</f>
        <v>8.2618703277453</v>
      </c>
      <c r="AC36" s="8">
        <f>абс!AA36*100000/'на 100 тыс'!$B36*4.056</f>
        <v>16.48445437919122</v>
      </c>
      <c r="AD36" s="22">
        <f>абс!AB36*100000/'на 100 тыс'!$C36*4.056</f>
        <v>8.2618703277453</v>
      </c>
      <c r="AE36" s="7">
        <f>абс!AC36*100000/'на 100 тыс'!$B36*4.056</f>
        <v>49.45336313757366</v>
      </c>
      <c r="AF36" s="22">
        <f>абс!AD36*100000/'на 100 тыс'!$C36*4.056</f>
        <v>57.833092294217096</v>
      </c>
      <c r="AG36" s="7">
        <f>абс!AE36*100000/'на 100 тыс'!$B36*4.056</f>
        <v>304.9624060150376</v>
      </c>
      <c r="AH36" s="22">
        <f>абс!AF36*100000/'на 100 тыс'!$C36*4.056</f>
        <v>140.4517955716701</v>
      </c>
      <c r="AI36" s="7">
        <f>абс!AG36*100000/'на 100 тыс'!$B36*4.056</f>
        <v>0</v>
      </c>
      <c r="AJ36" s="22">
        <f>абс!AH36*100000/'на 100 тыс'!$C36*4.056</f>
        <v>0</v>
      </c>
      <c r="AK36" s="7">
        <f>абс!AI36*100000/'на 100 тыс'!$B36*4.056</f>
        <v>57.69559032716928</v>
      </c>
      <c r="AL36" s="22">
        <f>абс!AJ36*100000/'на 100 тыс'!$C36*4.056</f>
        <v>140.4517955716701</v>
      </c>
      <c r="AM36" s="13">
        <f>абс!AK36*100000/'на 100 тыс'!$B36*4.056</f>
        <v>57.69559032716928</v>
      </c>
      <c r="AN36" s="22">
        <f>абс!AL36*100000/'на 100 тыс'!$C36*4.056</f>
        <v>132.1899252439248</v>
      </c>
      <c r="AO36" s="7">
        <f>абс!AM36*100000/'на 100 тыс'!$B36*4.056</f>
        <v>0</v>
      </c>
      <c r="AP36" s="22">
        <f>абс!AN36*100000/'на 100 тыс'!$C36*4.056</f>
        <v>16.5237406554906</v>
      </c>
    </row>
    <row r="37" spans="1:42" ht="13.5" thickBot="1">
      <c r="A37" s="53" t="s">
        <v>31</v>
      </c>
      <c r="B37" s="54">
        <v>96833</v>
      </c>
      <c r="C37" s="54">
        <v>96361</v>
      </c>
      <c r="D37" s="201">
        <f>абс!B37*100000/'на 100 тыс'!$B37*4.056</f>
        <v>213.62138940237315</v>
      </c>
      <c r="E37" s="140">
        <f>абс!C37*100000/'на 100 тыс'!$C37*4.056</f>
        <v>235.71361858013097</v>
      </c>
      <c r="F37" s="140">
        <f>абс!D37*100000/'на 100 тыс'!$B37*4.056</f>
        <v>205.2440800140448</v>
      </c>
      <c r="G37" s="147">
        <f>абс!E37*100000/'на 100 тыс'!$C37*4.056</f>
        <v>235.71361858013097</v>
      </c>
      <c r="H37" s="55">
        <f>абс!F37*100000/'на 100 тыс'!$B37*4.056</f>
        <v>603.1662759596419</v>
      </c>
      <c r="I37" s="56">
        <f>абс!G37*100000/'на 100 тыс'!$C37*4.056</f>
        <v>534.5648135656542</v>
      </c>
      <c r="J37" s="56">
        <f>абс!H37*100000/'на 100 тыс'!$B37*4.056</f>
        <v>309.9604473681493</v>
      </c>
      <c r="K37" s="56">
        <f>абс!I37*100000/'на 100 тыс'!$C37*4.056</f>
        <v>277.8053361837258</v>
      </c>
      <c r="L37" s="56">
        <f>абс!J37*100000/'на 100 тыс'!$B37*4.056</f>
        <v>29.32058285914926</v>
      </c>
      <c r="M37" s="56">
        <f>абс!K37*100000/'на 100 тыс'!$C37*4.056</f>
        <v>29.46420232251637</v>
      </c>
      <c r="N37" s="56">
        <f>абс!L37*100000/'на 100 тыс'!$B37*4.056</f>
        <v>217.81004409653735</v>
      </c>
      <c r="O37" s="56">
        <f>абс!M37*100000/'на 100 тыс'!$C37*4.056</f>
        <v>159.9485268936603</v>
      </c>
      <c r="P37" s="56">
        <f>абс!N37*100000/'на 100 тыс'!$B37*4.056</f>
        <v>71.20712980079105</v>
      </c>
      <c r="Q37" s="196">
        <f>абс!O37*100000/'на 100 тыс'!$C37*4.056</f>
        <v>71.55591992611119</v>
      </c>
      <c r="R37" s="202">
        <f>абс!P37*100000/'на 100 тыс'!$B37*4.056</f>
        <v>12.565964082492538</v>
      </c>
      <c r="S37" s="203">
        <f>абс!Q37*100000/'на 100 тыс'!$C37*4.056</f>
        <v>4.209171760359482</v>
      </c>
      <c r="T37" s="57">
        <f>абс!R37*100000/'на 100 тыс'!$B37*4.056</f>
        <v>37.69789224747762</v>
      </c>
      <c r="U37" s="56">
        <f>абс!S37*100000/'на 100 тыс'!$C37*4.056</f>
        <v>42.091717603594816</v>
      </c>
      <c r="V37" s="56">
        <f>абс!T37*100000/'на 100 тыс'!$B37*4.056</f>
        <v>4.188654694164179</v>
      </c>
      <c r="W37" s="116">
        <f>абс!U37*100000/'на 100 тыс'!$C37*4.056</f>
        <v>0</v>
      </c>
      <c r="X37" s="99" t="s">
        <v>31</v>
      </c>
      <c r="Y37" s="55">
        <f>абс!W37*100000/'на 100 тыс'!$B37*4.056</f>
        <v>108.90502204826868</v>
      </c>
      <c r="Z37" s="56">
        <f>абс!X37*100000/'на 100 тыс'!$C37*4.056</f>
        <v>84.18343520718963</v>
      </c>
      <c r="AA37" s="56">
        <f>абс!Y37*100000/'на 100 тыс'!$B37*4.056</f>
        <v>4.188654694164179</v>
      </c>
      <c r="AB37" s="56">
        <f>абс!Z37*100000/'на 100 тыс'!$C37*4.056</f>
        <v>4.209171760359482</v>
      </c>
      <c r="AC37" s="56">
        <f>абс!AA37*100000/'на 100 тыс'!$B37*4.056</f>
        <v>37.69789224747762</v>
      </c>
      <c r="AD37" s="116">
        <f>абс!AB37*100000/'на 100 тыс'!$C37*4.056</f>
        <v>21.045858801797408</v>
      </c>
      <c r="AE37" s="55">
        <f>абс!AC37*100000/'на 100 тыс'!$B37*4.056</f>
        <v>67.01847510662687</v>
      </c>
      <c r="AF37" s="116">
        <f>абс!AD37*100000/'на 100 тыс'!$C37*4.056</f>
        <v>126.27515281078445</v>
      </c>
      <c r="AG37" s="55">
        <f>абс!AE37*100000/'на 100 тыс'!$B37*4.056</f>
        <v>83.7730938832836</v>
      </c>
      <c r="AH37" s="116">
        <f>абс!AF37*100000/'на 100 тыс'!$C37*4.056</f>
        <v>147.32101161258186</v>
      </c>
      <c r="AI37" s="55">
        <f>абс!AG37*100000/'на 100 тыс'!$B37*4.056</f>
        <v>4.188654694164179</v>
      </c>
      <c r="AJ37" s="116">
        <f>абс!AH37*100000/'на 100 тыс'!$C37*4.056</f>
        <v>16.836687041437926</v>
      </c>
      <c r="AK37" s="55">
        <f>абс!AI37*100000/'на 100 тыс'!$B37*4.056</f>
        <v>92.15040327161195</v>
      </c>
      <c r="AL37" s="116">
        <f>абс!AJ37*100000/'на 100 тыс'!$C37*4.056</f>
        <v>50.51006112431378</v>
      </c>
      <c r="AM37" s="57">
        <f>абс!AK37*100000/'на 100 тыс'!$B37*4.056</f>
        <v>75.39578449495524</v>
      </c>
      <c r="AN37" s="116">
        <f>абс!AL37*100000/'на 100 тыс'!$C37*4.056</f>
        <v>37.882545843235334</v>
      </c>
      <c r="AO37" s="55">
        <f>абс!AM37*100000/'на 100 тыс'!$B37*4.056</f>
        <v>20.9432734708209</v>
      </c>
      <c r="AP37" s="116">
        <f>абс!AN37*100000/'на 100 тыс'!$C37*4.056</f>
        <v>63.137576405392224</v>
      </c>
    </row>
    <row r="38" spans="1:42" s="23" customFormat="1" ht="13.5" thickBot="1">
      <c r="A38" s="58" t="s">
        <v>32</v>
      </c>
      <c r="B38" s="191">
        <v>984788</v>
      </c>
      <c r="C38" s="191">
        <v>984124</v>
      </c>
      <c r="D38" s="144">
        <f>абс!B38*100000/'на 100 тыс'!$B38*4.056</f>
        <v>182.86819092027932</v>
      </c>
      <c r="E38" s="144">
        <f>абс!C38*100000/'на 100 тыс'!$C38*4.056</f>
        <v>203.18659030772542</v>
      </c>
      <c r="F38" s="141">
        <f>абс!D38*100000/'на 100 тыс'!$B38*4.056</f>
        <v>179.98513385622084</v>
      </c>
      <c r="G38" s="142">
        <f>абс!E38*100000/'на 100 тыс'!$C38*4.056</f>
        <v>202.77444712251707</v>
      </c>
      <c r="H38" s="25">
        <f>абс!F38*100000/'на 100 тыс'!$B38*4.056</f>
        <v>579.0826045808844</v>
      </c>
      <c r="I38" s="120">
        <f>абс!G38*100000/'на 100 тыс'!$C38*4.056</f>
        <v>539.0832862525455</v>
      </c>
      <c r="J38" s="120">
        <f>абс!H38*100000/'на 100 тыс'!$B38*4.056</f>
        <v>333.61088884105004</v>
      </c>
      <c r="K38" s="120">
        <f>абс!I38*100000/'на 100 тыс'!$C38*4.056</f>
        <v>331.7752640927363</v>
      </c>
      <c r="L38" s="120">
        <f>абс!J38*100000/'на 100 тыс'!$B38*4.056</f>
        <v>32.94922358923951</v>
      </c>
      <c r="M38" s="120">
        <f>абс!K38*100000/'на 100 тыс'!$C38*4.056</f>
        <v>32.97145481666944</v>
      </c>
      <c r="N38" s="120">
        <f>абс!L38*100000/'на 100 тыс'!$B38*4.056</f>
        <v>175.8664809075659</v>
      </c>
      <c r="O38" s="120">
        <f>абс!M38*100000/'на 100 тыс'!$C38*4.056</f>
        <v>143.0136852673037</v>
      </c>
      <c r="P38" s="120">
        <f>абс!N38*100000/'на 100 тыс'!$B38*4.056</f>
        <v>101.3188625369115</v>
      </c>
      <c r="Q38" s="197">
        <f>абс!O38*100000/'на 100 тыс'!$C38*4.056</f>
        <v>85.31363933813219</v>
      </c>
      <c r="R38" s="25">
        <f>абс!P38*100000/'на 100 тыс'!$B38*4.056</f>
        <v>6.589844717847902</v>
      </c>
      <c r="S38" s="121">
        <f>абс!Q38*100000/'на 100 тыс'!$C38*4.056</f>
        <v>1.6485727408334723</v>
      </c>
      <c r="T38" s="198">
        <f>абс!R38*100000/'на 100 тыс'!$B38*4.056</f>
        <v>31.713627704643027</v>
      </c>
      <c r="U38" s="120">
        <f>абс!S38*100000/'на 100 тыс'!$C38*4.056</f>
        <v>35.85645711312802</v>
      </c>
      <c r="V38" s="120">
        <f>абс!T38*100000/'на 100 тыс'!$B38*4.056</f>
        <v>9.472901781906359</v>
      </c>
      <c r="W38" s="121">
        <f>абс!U38*100000/'на 100 тыс'!$C38*4.056</f>
        <v>13.188581926667778</v>
      </c>
      <c r="X38" s="59" t="s">
        <v>32</v>
      </c>
      <c r="Y38" s="25">
        <f>абс!W38*100000/'на 100 тыс'!$B38*4.056</f>
        <v>82.37305897309878</v>
      </c>
      <c r="Z38" s="120">
        <f>абс!X38*100000/'на 100 тыс'!$C38*4.056</f>
        <v>84.90149615292381</v>
      </c>
      <c r="AA38" s="120">
        <f>абс!Y38*100000/'на 100 тыс'!$B38*4.056</f>
        <v>4.530518243520433</v>
      </c>
      <c r="AB38" s="120">
        <f>абс!Z38*100000/'на 100 тыс'!$C38*4.056</f>
        <v>6.182147778125521</v>
      </c>
      <c r="AC38" s="120">
        <f>абс!AA38*100000/'на 100 тыс'!$B38*4.056</f>
        <v>17.71020767921624</v>
      </c>
      <c r="AD38" s="121">
        <f>абс!AB38*100000/'на 100 тыс'!$C38*4.056</f>
        <v>19.3707297047933</v>
      </c>
      <c r="AE38" s="25">
        <f>абс!AC38*100000/'на 100 тыс'!$B38*4.056</f>
        <v>70.01710012713396</v>
      </c>
      <c r="AF38" s="121">
        <f>абс!AD38*100000/'на 100 тыс'!$C38*4.056</f>
        <v>73.77363015229788</v>
      </c>
      <c r="AG38" s="25">
        <f>абс!AE38*100000/'на 100 тыс'!$B38*4.056</f>
        <v>82.37305897309878</v>
      </c>
      <c r="AH38" s="121">
        <f>абс!AF38*100000/'на 100 тыс'!$C38*4.056</f>
        <v>55.639330003129686</v>
      </c>
      <c r="AI38" s="25">
        <f>абс!AG38*100000/'на 100 тыс'!$B38*4.056</f>
        <v>15.239015910023275</v>
      </c>
      <c r="AJ38" s="121">
        <f>абс!AH38*100000/'на 100 тыс'!$C38*4.056</f>
        <v>7.830720518958993</v>
      </c>
      <c r="AK38" s="25">
        <f>абс!AI38*100000/'на 100 тыс'!$B38*4.056</f>
        <v>65.48658188361354</v>
      </c>
      <c r="AL38" s="121">
        <f>абс!AJ38*100000/'на 100 тыс'!$C38*4.056</f>
        <v>78.7193483747983</v>
      </c>
      <c r="AM38" s="198">
        <f>абс!AK38*100000/'на 100 тыс'!$B38*4.056</f>
        <v>54.366218922245196</v>
      </c>
      <c r="AN38" s="121">
        <f>абс!AL38*100000/'на 100 тыс'!$C38*4.056</f>
        <v>60.997191410838475</v>
      </c>
      <c r="AO38" s="25">
        <f>абс!AM38*100000/'на 100 тыс'!$B38*4.056</f>
        <v>21.005130038140187</v>
      </c>
      <c r="AP38" s="121">
        <f>абс!AN38*100000/'на 100 тыс'!$C38*4.056</f>
        <v>25.55287748291882</v>
      </c>
    </row>
    <row r="39" spans="1:42" ht="13.5" thickBot="1">
      <c r="A39" s="117" t="s">
        <v>33</v>
      </c>
      <c r="B39" s="192">
        <v>75213</v>
      </c>
      <c r="C39" s="192">
        <v>74963</v>
      </c>
      <c r="D39" s="138">
        <f>абс!B39*100000/'на 100 тыс'!$B39*4.056</f>
        <v>150.99517370667306</v>
      </c>
      <c r="E39" s="140">
        <f>абс!C39*100000/'на 100 тыс'!$C39*4.056</f>
        <v>173.1414164321065</v>
      </c>
      <c r="F39" s="139">
        <f>абс!D39*100000/'на 100 тыс'!$B39*4.056</f>
        <v>145.60248893143475</v>
      </c>
      <c r="G39" s="147">
        <f>абс!E39*100000/'на 100 тыс'!$C39*4.056</f>
        <v>173.1414164321065</v>
      </c>
      <c r="H39" s="7">
        <f>абс!F39*100000/'на 100 тыс'!$B39*4.056</f>
        <v>377.48793426668266</v>
      </c>
      <c r="I39" s="56">
        <f>абс!G39*100000/'на 100 тыс'!$C39*4.056</f>
        <v>519.4242492963195</v>
      </c>
      <c r="J39" s="8">
        <f>абс!H39*100000/'на 100 тыс'!$B39*4.056</f>
        <v>188.74396713334133</v>
      </c>
      <c r="K39" s="56">
        <f>абс!I39*100000/'на 100 тыс'!$C39*4.056</f>
        <v>259.7121246481598</v>
      </c>
      <c r="L39" s="8">
        <f>абс!J39*100000/'на 100 тыс'!$B39*4.056</f>
        <v>21.570739100953293</v>
      </c>
      <c r="M39" s="56">
        <f>абс!K39*100000/'на 100 тыс'!$C39*4.056</f>
        <v>27.05334631751664</v>
      </c>
      <c r="N39" s="8">
        <f>абс!L39*100000/'на 100 тыс'!$B39*4.056</f>
        <v>134.81711938095808</v>
      </c>
      <c r="O39" s="56">
        <f>абс!M39*100000/'на 100 тыс'!$C39*4.056</f>
        <v>183.96275495911317</v>
      </c>
      <c r="P39" s="8">
        <f>абс!N39*100000/'на 100 тыс'!$B39*4.056</f>
        <v>124.03174983048143</v>
      </c>
      <c r="Q39" s="196">
        <f>абс!O39*100000/'на 100 тыс'!$C39*4.056</f>
        <v>97.39204674305991</v>
      </c>
      <c r="R39" s="199">
        <f>абс!P39*100000/'на 100 тыс'!$B39*4.056</f>
        <v>5.392684775238323</v>
      </c>
      <c r="S39" s="218">
        <f>абс!Q39*100000/'на 100 тыс'!$C39*4.056</f>
        <v>0</v>
      </c>
      <c r="T39" s="13">
        <f>абс!R39*100000/'на 100 тыс'!$B39*4.056</f>
        <v>32.356108651429935</v>
      </c>
      <c r="U39" s="56">
        <f>абс!S39*100000/'на 100 тыс'!$C39*4.056</f>
        <v>37.8746848445233</v>
      </c>
      <c r="V39" s="8">
        <f>абс!T39*100000/'на 100 тыс'!$B39*4.056</f>
        <v>10.785369550476647</v>
      </c>
      <c r="W39" s="116">
        <f>абс!U39*100000/'на 100 тыс'!$C39*4.056</f>
        <v>10.821338527006656</v>
      </c>
      <c r="X39" s="118" t="s">
        <v>33</v>
      </c>
      <c r="Y39" s="7">
        <f>абс!W39*100000/'на 100 тыс'!$B39*4.056</f>
        <v>97.06832595428982</v>
      </c>
      <c r="Z39" s="8">
        <f>абс!X39*100000/'на 100 тыс'!$C39*4.056</f>
        <v>108.21338527006657</v>
      </c>
      <c r="AA39" s="8">
        <f>абс!Y39*100000/'на 100 тыс'!$B39*4.056</f>
        <v>10.785369550476647</v>
      </c>
      <c r="AB39" s="8">
        <f>абс!Z39*100000/'на 100 тыс'!$C39*4.056</f>
        <v>16.232007790509986</v>
      </c>
      <c r="AC39" s="8">
        <f>абс!AA39*100000/'на 100 тыс'!$B39*4.056</f>
        <v>16.178054325714967</v>
      </c>
      <c r="AD39" s="22">
        <f>абс!AB39*100000/'на 100 тыс'!$C39*4.056</f>
        <v>16.232007790509986</v>
      </c>
      <c r="AE39" s="7">
        <f>абс!AC39*100000/'на 100 тыс'!$B39*4.056</f>
        <v>75.49758685333653</v>
      </c>
      <c r="AF39" s="22">
        <f>абс!AD39*100000/'на 100 тыс'!$C39*4.056</f>
        <v>75.7493696890466</v>
      </c>
      <c r="AG39" s="7">
        <f>абс!AE39*100000/'на 100 тыс'!$B39*4.056</f>
        <v>345.1318256152527</v>
      </c>
      <c r="AH39" s="22">
        <f>абс!AF39*100000/'на 100 тыс'!$C39*4.056</f>
        <v>129.8560623240799</v>
      </c>
      <c r="AI39" s="7">
        <f>абс!AG39*100000/'на 100 тыс'!$B39*4.056</f>
        <v>0</v>
      </c>
      <c r="AJ39" s="22">
        <f>абс!AH39*100000/'на 100 тыс'!$C39*4.056</f>
        <v>0</v>
      </c>
      <c r="AK39" s="7">
        <f>абс!AI39*100000/'на 100 тыс'!$B39*4.056</f>
        <v>80.89027162857485</v>
      </c>
      <c r="AL39" s="22">
        <f>абс!AJ39*100000/'на 100 тыс'!$C39*4.056</f>
        <v>173.1414164321065</v>
      </c>
      <c r="AM39" s="13">
        <f>абс!AK39*100000/'на 100 тыс'!$B39*4.056</f>
        <v>70.10490207809819</v>
      </c>
      <c r="AN39" s="22">
        <f>абс!AL39*100000/'на 100 тыс'!$C39*4.056</f>
        <v>162.32007790509985</v>
      </c>
      <c r="AO39" s="7">
        <f>абс!AM39*100000/'на 100 тыс'!$B39*4.056</f>
        <v>0</v>
      </c>
      <c r="AP39" s="22">
        <f>абс!AN39*100000/'на 100 тыс'!$C39*4.056</f>
        <v>32.46401558101997</v>
      </c>
    </row>
    <row r="40" spans="1:42" ht="13.5" thickBot="1">
      <c r="A40" s="103"/>
      <c r="B40" s="193"/>
      <c r="C40" s="193"/>
      <c r="D40" s="148"/>
      <c r="E40" s="148"/>
      <c r="F40" s="148"/>
      <c r="G40" s="148"/>
      <c r="H40" s="149"/>
      <c r="I40" s="149"/>
      <c r="J40" s="149"/>
      <c r="K40" s="149"/>
      <c r="L40" s="149"/>
      <c r="M40" s="149"/>
      <c r="N40" s="149"/>
      <c r="O40" s="149"/>
      <c r="P40" s="149"/>
      <c r="Q40" s="149"/>
      <c r="R40" s="199"/>
      <c r="S40" s="199"/>
      <c r="T40" s="149"/>
      <c r="U40" s="149"/>
      <c r="V40" s="149"/>
      <c r="W40" s="150"/>
      <c r="X40" s="119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</row>
    <row r="41" spans="1:42" s="23" customFormat="1" ht="13.5" thickBot="1">
      <c r="A41" s="58" t="s">
        <v>34</v>
      </c>
      <c r="B41" s="194">
        <v>1512631</v>
      </c>
      <c r="C41" s="195">
        <v>1506402</v>
      </c>
      <c r="D41" s="141">
        <v>186.9</v>
      </c>
      <c r="E41" s="141">
        <v>189.7</v>
      </c>
      <c r="F41" s="142">
        <v>184.5</v>
      </c>
      <c r="G41" s="142">
        <v>188.9</v>
      </c>
      <c r="H41" s="120">
        <v>590.9</v>
      </c>
      <c r="I41" s="120">
        <v>555.5</v>
      </c>
      <c r="J41" s="120">
        <f>абс!H41*100000/'на 100 тыс'!$B41*4.056</f>
        <v>318.82091534551387</v>
      </c>
      <c r="K41" s="120">
        <f>абс!I41*100000/'на 100 тыс'!$C41*4.056</f>
        <v>314.48497811341196</v>
      </c>
      <c r="L41" s="120">
        <f>абс!J41*100000/'на 100 тыс'!$B41*4.056</f>
        <v>30.300053350751107</v>
      </c>
      <c r="M41" s="120">
        <f>абс!K41*100000/'на 100 тыс'!$C41*4.056</f>
        <v>27.463585417438374</v>
      </c>
      <c r="N41" s="120">
        <f>абс!L41*100000/'на 100 тыс'!$B41*4.056</f>
        <v>169.1976430471146</v>
      </c>
      <c r="O41" s="120">
        <f>абс!M41*100000/'на 100 тыс'!$C41*4.056</f>
        <v>154.28072984502145</v>
      </c>
      <c r="P41" s="120">
        <f>абс!N41*100000/'на 100 тыс'!$B41*4.056</f>
        <v>96.26300135327122</v>
      </c>
      <c r="Q41" s="121">
        <f>абс!O41*100000/'на 100 тыс'!$C41*4.056</f>
        <v>91.81453556222044</v>
      </c>
      <c r="R41" s="121">
        <v>5.9</v>
      </c>
      <c r="S41" s="121">
        <v>2.4</v>
      </c>
      <c r="T41" s="295">
        <v>44.2</v>
      </c>
      <c r="U41" s="294">
        <v>42.5</v>
      </c>
      <c r="V41" s="120">
        <f>абс!T41*100000/'на 100 тыс'!$B41*4.056</f>
        <v>12.334534992341158</v>
      </c>
      <c r="W41" s="121">
        <f>абс!U41*100000/'на 100 тыс'!$C41*4.056</f>
        <v>14.270294383570919</v>
      </c>
      <c r="X41" s="59" t="s">
        <v>34</v>
      </c>
      <c r="Y41" s="120">
        <v>100.3</v>
      </c>
      <c r="Z41" s="120">
        <v>98.2</v>
      </c>
      <c r="AA41" s="120">
        <v>8.8</v>
      </c>
      <c r="AB41" s="120">
        <v>8.6</v>
      </c>
      <c r="AC41" s="121">
        <v>26</v>
      </c>
      <c r="AD41" s="121">
        <v>25.6</v>
      </c>
      <c r="AE41" s="121">
        <v>73.7</v>
      </c>
      <c r="AF41" s="121">
        <v>81.5</v>
      </c>
      <c r="AG41" s="25">
        <f>абс!AE41*100000/'на 100 тыс'!$B41*4.056</f>
        <v>94.92229102801676</v>
      </c>
      <c r="AH41" s="121">
        <f>абс!AF41*100000/'на 100 тыс'!$C41*4.056</f>
        <v>56.542675859431945</v>
      </c>
      <c r="AI41" s="25">
        <f>абс!AG41*100000/'на 100 тыс'!$B41*4.056</f>
        <v>36.19917878187079</v>
      </c>
      <c r="AJ41" s="121">
        <f>абс!AH41*100000/'на 100 тыс'!$C41*4.056</f>
        <v>16.424301082977852</v>
      </c>
      <c r="AK41" s="25">
        <f>абс!AI41*100000/'на 100 тыс'!$B41*4.056</f>
        <v>80.97890364537022</v>
      </c>
      <c r="AL41" s="121">
        <f>абс!AJ41*100000/'на 100 тыс'!$C41*4.056</f>
        <v>96.39179979846017</v>
      </c>
      <c r="AM41" s="25">
        <f>абс!AK41*100000/'на 100 тыс'!$B41*4.056</f>
        <v>69.44879484818175</v>
      </c>
      <c r="AN41" s="121">
        <f>абс!AL41*100000/'на 100 тыс'!$C41*4.056</f>
        <v>80.77525122775992</v>
      </c>
      <c r="AO41" s="25">
        <f>абс!AM41*100000/'на 100 тыс'!$B41*4.056</f>
        <v>29.76376922064932</v>
      </c>
      <c r="AP41" s="121">
        <f>абс!AN41*100000/'на 100 тыс'!$C41*4.056</f>
        <v>25.309578718031442</v>
      </c>
    </row>
    <row r="42" spans="1:42" s="23" customFormat="1" ht="13.5" thickBot="1">
      <c r="A42" s="58" t="s">
        <v>51</v>
      </c>
      <c r="B42" s="25"/>
      <c r="C42" s="74"/>
      <c r="D42" s="60">
        <v>195.4</v>
      </c>
      <c r="E42" s="60">
        <v>197.4</v>
      </c>
      <c r="F42" s="64">
        <v>192.2</v>
      </c>
      <c r="G42" s="64">
        <v>195</v>
      </c>
      <c r="H42" s="63">
        <v>645.7</v>
      </c>
      <c r="I42" s="63">
        <v>670.5</v>
      </c>
      <c r="J42" s="63"/>
      <c r="K42" s="63"/>
      <c r="L42" s="63"/>
      <c r="M42" s="63"/>
      <c r="N42" s="63"/>
      <c r="O42" s="63"/>
      <c r="P42" s="63"/>
      <c r="Q42" s="63"/>
      <c r="R42" s="64">
        <v>5</v>
      </c>
      <c r="S42" s="64">
        <v>3.9</v>
      </c>
      <c r="T42" s="61">
        <v>46.5</v>
      </c>
      <c r="U42" s="61">
        <v>46.6</v>
      </c>
      <c r="V42" s="62"/>
      <c r="W42" s="64"/>
      <c r="X42" s="123" t="s">
        <v>51</v>
      </c>
      <c r="Y42" s="132">
        <v>100.7</v>
      </c>
      <c r="Z42" s="132">
        <v>91.6</v>
      </c>
      <c r="AA42" s="132">
        <v>7.6</v>
      </c>
      <c r="AB42" s="132">
        <v>7.5</v>
      </c>
      <c r="AC42" s="133">
        <v>14.1</v>
      </c>
      <c r="AD42" s="133">
        <v>12.5</v>
      </c>
      <c r="AE42" s="64">
        <v>70.3</v>
      </c>
      <c r="AF42" s="64">
        <v>74.4</v>
      </c>
      <c r="AG42" s="62"/>
      <c r="AH42" s="64"/>
      <c r="AI42" s="62"/>
      <c r="AJ42" s="64"/>
      <c r="AK42" s="62"/>
      <c r="AL42" s="60"/>
      <c r="AM42" s="66"/>
      <c r="AN42" s="67"/>
      <c r="AO42" s="122"/>
      <c r="AP42" s="67"/>
    </row>
    <row r="43" spans="1:42" s="23" customFormat="1" ht="13.5" thickBot="1">
      <c r="A43" s="26" t="s">
        <v>52</v>
      </c>
      <c r="B43" s="24"/>
      <c r="C43" s="50"/>
      <c r="D43" s="60">
        <v>205</v>
      </c>
      <c r="E43" s="60">
        <v>201.8</v>
      </c>
      <c r="F43" s="64">
        <v>201.2</v>
      </c>
      <c r="G43" s="64">
        <v>198.8</v>
      </c>
      <c r="H43" s="63">
        <v>625.4</v>
      </c>
      <c r="I43" s="63">
        <v>628</v>
      </c>
      <c r="J43" s="63">
        <v>338.4</v>
      </c>
      <c r="K43" s="63">
        <v>333.5</v>
      </c>
      <c r="L43" s="63">
        <v>41.8</v>
      </c>
      <c r="M43" s="63">
        <v>39</v>
      </c>
      <c r="N43" s="63">
        <v>188.5</v>
      </c>
      <c r="O43" s="63">
        <v>192.8</v>
      </c>
      <c r="P43" s="63"/>
      <c r="Q43" s="63"/>
      <c r="R43" s="60">
        <v>6.1</v>
      </c>
      <c r="S43" s="60">
        <v>5.3</v>
      </c>
      <c r="T43" s="65">
        <v>46.1</v>
      </c>
      <c r="U43" s="65">
        <v>42.6</v>
      </c>
      <c r="V43" s="62">
        <v>19.7</v>
      </c>
      <c r="W43" s="64">
        <v>19.4</v>
      </c>
      <c r="X43" s="124" t="s">
        <v>52</v>
      </c>
      <c r="Y43" s="63">
        <v>93.9</v>
      </c>
      <c r="Z43" s="63">
        <v>87.1</v>
      </c>
      <c r="AA43" s="63">
        <v>7.7</v>
      </c>
      <c r="AB43" s="63">
        <v>7.2</v>
      </c>
      <c r="AC43" s="64">
        <v>12</v>
      </c>
      <c r="AD43" s="64">
        <v>10.5</v>
      </c>
      <c r="AE43" s="64">
        <v>66.4</v>
      </c>
      <c r="AF43" s="64">
        <v>66.3</v>
      </c>
      <c r="AG43" s="62">
        <v>84.6</v>
      </c>
      <c r="AH43" s="64">
        <v>62.3</v>
      </c>
      <c r="AI43" s="62"/>
      <c r="AJ43" s="64"/>
      <c r="AK43" s="62"/>
      <c r="AL43" s="60"/>
      <c r="AM43" s="66"/>
      <c r="AN43" s="67"/>
      <c r="AO43" s="122"/>
      <c r="AP43" s="67"/>
    </row>
  </sheetData>
  <sheetProtection/>
  <mergeCells count="27">
    <mergeCell ref="Y5:Z5"/>
    <mergeCell ref="Y4:AD4"/>
    <mergeCell ref="X4:X6"/>
    <mergeCell ref="F5:G5"/>
    <mergeCell ref="P5:Q5"/>
    <mergeCell ref="D4:G4"/>
    <mergeCell ref="D5:E5"/>
    <mergeCell ref="V4:W5"/>
    <mergeCell ref="A2:Q2"/>
    <mergeCell ref="H5:I5"/>
    <mergeCell ref="J5:K5"/>
    <mergeCell ref="L5:M5"/>
    <mergeCell ref="N5:O5"/>
    <mergeCell ref="B4:C5"/>
    <mergeCell ref="H4:Q4"/>
    <mergeCell ref="A4:A6"/>
    <mergeCell ref="E3:P3"/>
    <mergeCell ref="AM4:AN5"/>
    <mergeCell ref="AO4:AP5"/>
    <mergeCell ref="AE4:AF5"/>
    <mergeCell ref="AG4:AH5"/>
    <mergeCell ref="AI4:AJ5"/>
    <mergeCell ref="R4:S5"/>
    <mergeCell ref="T4:U5"/>
    <mergeCell ref="AK4:AL5"/>
    <mergeCell ref="AA5:AB5"/>
    <mergeCell ref="AC5:AD5"/>
  </mergeCells>
  <printOptions/>
  <pageMargins left="0" right="0" top="0" bottom="0" header="0" footer="0"/>
  <pageSetup horizontalDpi="600" verticalDpi="600" orientation="landscape" paperSize="9" scale="69" r:id="rId1"/>
  <colBreaks count="1" manualBreakCount="1">
    <brk id="23" min="1" max="4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AA76"/>
  <sheetViews>
    <sheetView zoomScalePageLayoutView="0" workbookViewId="0" topLeftCell="A40">
      <selection activeCell="O70" sqref="O70"/>
    </sheetView>
  </sheetViews>
  <sheetFormatPr defaultColWidth="9.00390625" defaultRowHeight="12.75"/>
  <cols>
    <col min="1" max="1" width="21.375" style="0" customWidth="1"/>
    <col min="3" max="3" width="9.625" style="0" bestFit="1" customWidth="1"/>
    <col min="4" max="5" width="9.625" style="0" customWidth="1"/>
    <col min="6" max="6" width="10.375" style="0" customWidth="1"/>
    <col min="9" max="12" width="10.875" style="0" customWidth="1"/>
    <col min="13" max="13" width="12.00390625" style="0" hidden="1" customWidth="1"/>
    <col min="14" max="14" width="11.00390625" style="0" hidden="1" customWidth="1"/>
    <col min="15" max="15" width="11.125" style="0" customWidth="1"/>
    <col min="16" max="17" width="11.125" style="0" hidden="1" customWidth="1"/>
    <col min="18" max="18" width="10.75390625" style="0" hidden="1" customWidth="1"/>
    <col min="19" max="19" width="10.875" style="0" hidden="1" customWidth="1"/>
    <col min="20" max="23" width="11.125" style="0" hidden="1" customWidth="1"/>
    <col min="24" max="24" width="12.00390625" style="0" hidden="1" customWidth="1"/>
    <col min="25" max="25" width="13.125" style="0" customWidth="1"/>
    <col min="26" max="26" width="11.375" style="0" customWidth="1"/>
    <col min="27" max="27" width="10.00390625" style="0" customWidth="1"/>
  </cols>
  <sheetData>
    <row r="2" spans="1:12" ht="12.75">
      <c r="A2" s="101" t="s">
        <v>78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</row>
    <row r="3" ht="13.5" thickBot="1"/>
    <row r="4" spans="1:6" ht="13.5" customHeight="1" thickBot="1">
      <c r="A4" s="236" t="s">
        <v>0</v>
      </c>
      <c r="B4" s="232" t="s">
        <v>46</v>
      </c>
      <c r="C4" s="233"/>
      <c r="D4" s="233"/>
      <c r="E4" s="233"/>
      <c r="F4" s="242"/>
    </row>
    <row r="5" spans="1:27" ht="13.5" customHeight="1" thickBot="1">
      <c r="A5" s="237"/>
      <c r="B5" s="244"/>
      <c r="C5" s="245"/>
      <c r="D5" s="245"/>
      <c r="E5" s="245"/>
      <c r="F5" s="246"/>
      <c r="G5" s="293" t="s">
        <v>53</v>
      </c>
      <c r="H5" s="293"/>
      <c r="I5" s="293"/>
      <c r="J5" s="293"/>
      <c r="K5" s="293"/>
      <c r="L5" s="293"/>
      <c r="M5" s="293"/>
      <c r="N5" s="293"/>
      <c r="O5" s="293"/>
      <c r="P5" s="293"/>
      <c r="Q5" s="293"/>
      <c r="R5" s="293"/>
      <c r="S5" s="293"/>
      <c r="T5" s="293"/>
      <c r="U5" s="293"/>
      <c r="V5" s="293"/>
      <c r="W5" s="293"/>
      <c r="X5" s="293"/>
      <c r="Y5" s="286" t="s">
        <v>62</v>
      </c>
      <c r="Z5" s="287"/>
      <c r="AA5" s="288"/>
    </row>
    <row r="6" spans="1:27" ht="13.5" thickBot="1">
      <c r="A6" s="238"/>
      <c r="B6" s="68">
        <v>2015</v>
      </c>
      <c r="C6" s="33">
        <v>2016</v>
      </c>
      <c r="D6" s="115">
        <v>2017</v>
      </c>
      <c r="E6" s="115">
        <v>2018</v>
      </c>
      <c r="F6" s="35" t="s">
        <v>67</v>
      </c>
      <c r="G6" s="52">
        <v>2013</v>
      </c>
      <c r="H6" s="34">
        <v>2014</v>
      </c>
      <c r="I6" s="36">
        <v>2015</v>
      </c>
      <c r="J6" s="115">
        <v>2016</v>
      </c>
      <c r="K6" s="115">
        <v>2017</v>
      </c>
      <c r="L6" s="115">
        <v>2018</v>
      </c>
      <c r="M6" s="102" t="s">
        <v>66</v>
      </c>
      <c r="N6" s="102" t="s">
        <v>65</v>
      </c>
      <c r="O6" s="102" t="s">
        <v>67</v>
      </c>
      <c r="P6" s="102" t="s">
        <v>68</v>
      </c>
      <c r="Q6" s="102" t="s">
        <v>69</v>
      </c>
      <c r="R6" s="102" t="s">
        <v>70</v>
      </c>
      <c r="S6" s="102" t="s">
        <v>71</v>
      </c>
      <c r="T6" s="102" t="s">
        <v>72</v>
      </c>
      <c r="U6" s="102" t="s">
        <v>73</v>
      </c>
      <c r="V6" s="102" t="s">
        <v>74</v>
      </c>
      <c r="W6" s="102" t="s">
        <v>75</v>
      </c>
      <c r="X6" s="103" t="s">
        <v>76</v>
      </c>
      <c r="Y6" s="78" t="s">
        <v>58</v>
      </c>
      <c r="Z6" s="79" t="s">
        <v>56</v>
      </c>
      <c r="AA6" s="80" t="s">
        <v>57</v>
      </c>
    </row>
    <row r="7" spans="1:27" ht="12.75">
      <c r="A7" s="28" t="s">
        <v>1</v>
      </c>
      <c r="B7" s="19">
        <v>38</v>
      </c>
      <c r="C7" s="45">
        <v>21</v>
      </c>
      <c r="D7" s="45">
        <v>26</v>
      </c>
      <c r="E7" s="45">
        <v>28</v>
      </c>
      <c r="F7" s="44">
        <f>абс!AJ7</f>
        <v>10</v>
      </c>
      <c r="G7" s="128">
        <v>49</v>
      </c>
      <c r="H7" s="30">
        <v>36</v>
      </c>
      <c r="I7" s="30">
        <v>17</v>
      </c>
      <c r="J7" s="30">
        <v>23</v>
      </c>
      <c r="K7" s="30">
        <v>24</v>
      </c>
      <c r="L7" s="30">
        <v>26</v>
      </c>
      <c r="M7" s="30"/>
      <c r="N7" s="30">
        <v>6</v>
      </c>
      <c r="O7" s="29">
        <f>абс!AL7</f>
        <v>9</v>
      </c>
      <c r="P7" s="29"/>
      <c r="Q7" s="45"/>
      <c r="R7" s="45"/>
      <c r="S7" s="29"/>
      <c r="T7" s="30"/>
      <c r="U7" s="93"/>
      <c r="V7" s="27"/>
      <c r="W7" s="27"/>
      <c r="X7" s="93"/>
      <c r="Y7" s="104">
        <v>57</v>
      </c>
      <c r="Z7" s="113">
        <f>O7*100/Y7</f>
        <v>15.789473684210526</v>
      </c>
      <c r="AA7" s="114">
        <f aca="true" t="shared" si="0" ref="AA7:AA36">F7*100/Y7</f>
        <v>17.54385964912281</v>
      </c>
    </row>
    <row r="8" spans="1:27" ht="12.75">
      <c r="A8" s="3" t="s">
        <v>2</v>
      </c>
      <c r="B8" s="20">
        <v>71</v>
      </c>
      <c r="C8" s="31">
        <v>41</v>
      </c>
      <c r="D8" s="31">
        <v>36</v>
      </c>
      <c r="E8" s="31">
        <v>33</v>
      </c>
      <c r="F8" s="44">
        <f>абс!AJ8</f>
        <v>5</v>
      </c>
      <c r="G8" s="129">
        <v>111</v>
      </c>
      <c r="H8" s="27">
        <v>60</v>
      </c>
      <c r="I8" s="27">
        <v>35</v>
      </c>
      <c r="J8" s="27">
        <v>34</v>
      </c>
      <c r="K8" s="27">
        <v>34</v>
      </c>
      <c r="L8" s="27">
        <v>32</v>
      </c>
      <c r="M8" s="27"/>
      <c r="N8" s="27">
        <v>3</v>
      </c>
      <c r="O8" s="27">
        <f>абс!AL8</f>
        <v>5</v>
      </c>
      <c r="P8" s="27"/>
      <c r="Q8" s="31"/>
      <c r="R8" s="31"/>
      <c r="S8" s="27"/>
      <c r="T8" s="27"/>
      <c r="U8" s="93"/>
      <c r="V8" s="27"/>
      <c r="W8" s="27"/>
      <c r="X8" s="94"/>
      <c r="Y8" s="105">
        <v>104</v>
      </c>
      <c r="Z8" s="113">
        <f aca="true" t="shared" si="1" ref="Z8:Z38">O8*100/Y8</f>
        <v>4.8076923076923075</v>
      </c>
      <c r="AA8" s="114">
        <f t="shared" si="0"/>
        <v>4.8076923076923075</v>
      </c>
    </row>
    <row r="9" spans="1:27" ht="12.75">
      <c r="A9" s="3" t="s">
        <v>3</v>
      </c>
      <c r="B9" s="20">
        <v>32</v>
      </c>
      <c r="C9" s="31">
        <v>17</v>
      </c>
      <c r="D9" s="31">
        <v>13</v>
      </c>
      <c r="E9" s="31">
        <v>20</v>
      </c>
      <c r="F9" s="44">
        <f>абс!AJ9</f>
        <v>9</v>
      </c>
      <c r="G9" s="129">
        <v>60</v>
      </c>
      <c r="H9" s="27">
        <v>28</v>
      </c>
      <c r="I9" s="27">
        <v>12</v>
      </c>
      <c r="J9" s="27">
        <v>13</v>
      </c>
      <c r="K9" s="27">
        <v>13</v>
      </c>
      <c r="L9" s="27">
        <v>17</v>
      </c>
      <c r="M9" s="27"/>
      <c r="N9" s="27">
        <v>2</v>
      </c>
      <c r="O9" s="27">
        <f>абс!AL9</f>
        <v>8</v>
      </c>
      <c r="P9" s="27"/>
      <c r="Q9" s="31"/>
      <c r="R9" s="31"/>
      <c r="S9" s="27"/>
      <c r="T9" s="27"/>
      <c r="U9" s="93"/>
      <c r="V9" s="27"/>
      <c r="W9" s="27"/>
      <c r="X9" s="94"/>
      <c r="Y9" s="105">
        <v>51</v>
      </c>
      <c r="Z9" s="113">
        <f t="shared" si="1"/>
        <v>15.686274509803921</v>
      </c>
      <c r="AA9" s="114">
        <f t="shared" si="0"/>
        <v>17.647058823529413</v>
      </c>
    </row>
    <row r="10" spans="1:27" ht="12.75">
      <c r="A10" s="3" t="s">
        <v>4</v>
      </c>
      <c r="B10" s="20">
        <v>15</v>
      </c>
      <c r="C10" s="31">
        <v>19</v>
      </c>
      <c r="D10" s="31">
        <v>7</v>
      </c>
      <c r="E10" s="31">
        <v>7</v>
      </c>
      <c r="F10" s="44">
        <f>абс!AJ10</f>
        <v>6</v>
      </c>
      <c r="G10" s="129">
        <v>5</v>
      </c>
      <c r="H10" s="27">
        <v>14</v>
      </c>
      <c r="I10" s="27">
        <v>16</v>
      </c>
      <c r="J10" s="27">
        <v>8</v>
      </c>
      <c r="K10" s="27">
        <v>6</v>
      </c>
      <c r="L10" s="27">
        <v>5</v>
      </c>
      <c r="M10" s="27"/>
      <c r="N10" s="27">
        <v>2</v>
      </c>
      <c r="O10" s="27">
        <f>абс!AL10</f>
        <v>6</v>
      </c>
      <c r="P10" s="27"/>
      <c r="Q10" s="31"/>
      <c r="R10" s="31"/>
      <c r="S10" s="27"/>
      <c r="T10" s="27"/>
      <c r="U10" s="93"/>
      <c r="V10" s="27"/>
      <c r="W10" s="27"/>
      <c r="X10" s="94"/>
      <c r="Y10" s="105">
        <v>65</v>
      </c>
      <c r="Z10" s="113">
        <f t="shared" si="1"/>
        <v>9.23076923076923</v>
      </c>
      <c r="AA10" s="114">
        <f t="shared" si="0"/>
        <v>9.23076923076923</v>
      </c>
    </row>
    <row r="11" spans="1:27" ht="12.75">
      <c r="A11" s="3" t="s">
        <v>5</v>
      </c>
      <c r="B11" s="20">
        <v>36</v>
      </c>
      <c r="C11" s="31">
        <v>22</v>
      </c>
      <c r="D11" s="31">
        <v>13</v>
      </c>
      <c r="E11" s="31">
        <v>21</v>
      </c>
      <c r="F11" s="44">
        <f>абс!AJ11</f>
        <v>6</v>
      </c>
      <c r="G11" s="129">
        <v>34</v>
      </c>
      <c r="H11" s="27">
        <v>36</v>
      </c>
      <c r="I11" s="27">
        <v>20</v>
      </c>
      <c r="J11" s="27">
        <v>13</v>
      </c>
      <c r="K11" s="27">
        <v>10</v>
      </c>
      <c r="L11" s="27">
        <v>19</v>
      </c>
      <c r="M11" s="27"/>
      <c r="N11" s="27">
        <v>6</v>
      </c>
      <c r="O11" s="27">
        <f>абс!AL11</f>
        <v>6</v>
      </c>
      <c r="P11" s="27"/>
      <c r="Q11" s="31"/>
      <c r="R11" s="31"/>
      <c r="S11" s="27"/>
      <c r="T11" s="27"/>
      <c r="U11" s="93"/>
      <c r="V11" s="27"/>
      <c r="W11" s="27"/>
      <c r="X11" s="94"/>
      <c r="Y11" s="105">
        <v>67</v>
      </c>
      <c r="Z11" s="113">
        <f t="shared" si="1"/>
        <v>8.955223880597014</v>
      </c>
      <c r="AA11" s="114">
        <f t="shared" si="0"/>
        <v>8.955223880597014</v>
      </c>
    </row>
    <row r="12" spans="1:27" ht="12.75">
      <c r="A12" s="3" t="s">
        <v>6</v>
      </c>
      <c r="B12" s="20">
        <v>11</v>
      </c>
      <c r="C12" s="31">
        <v>9</v>
      </c>
      <c r="D12" s="31">
        <v>5</v>
      </c>
      <c r="E12" s="31">
        <v>4</v>
      </c>
      <c r="F12" s="44">
        <f>абс!AJ12</f>
        <v>6</v>
      </c>
      <c r="G12" s="129">
        <v>42</v>
      </c>
      <c r="H12" s="27">
        <v>11</v>
      </c>
      <c r="I12" s="27">
        <v>5</v>
      </c>
      <c r="J12" s="27">
        <v>8</v>
      </c>
      <c r="K12" s="27">
        <v>5</v>
      </c>
      <c r="L12" s="27">
        <v>3</v>
      </c>
      <c r="M12" s="27"/>
      <c r="N12" s="27">
        <v>2</v>
      </c>
      <c r="O12" s="27">
        <f>абс!AL12</f>
        <v>4</v>
      </c>
      <c r="P12" s="27"/>
      <c r="Q12" s="31"/>
      <c r="R12" s="31"/>
      <c r="S12" s="27"/>
      <c r="T12" s="27"/>
      <c r="U12" s="93"/>
      <c r="V12" s="27"/>
      <c r="W12" s="27"/>
      <c r="X12" s="94"/>
      <c r="Y12" s="105">
        <v>52</v>
      </c>
      <c r="Z12" s="113">
        <f t="shared" si="1"/>
        <v>7.6923076923076925</v>
      </c>
      <c r="AA12" s="114">
        <f t="shared" si="0"/>
        <v>11.538461538461538</v>
      </c>
    </row>
    <row r="13" spans="1:27" ht="12.75">
      <c r="A13" s="3" t="s">
        <v>7</v>
      </c>
      <c r="B13" s="20">
        <v>36</v>
      </c>
      <c r="C13" s="31">
        <v>9</v>
      </c>
      <c r="D13" s="31">
        <v>10</v>
      </c>
      <c r="E13" s="31">
        <v>15</v>
      </c>
      <c r="F13" s="44">
        <f>абс!AJ13</f>
        <v>2</v>
      </c>
      <c r="G13" s="129">
        <v>48</v>
      </c>
      <c r="H13" s="27">
        <v>36</v>
      </c>
      <c r="I13" s="27">
        <v>8</v>
      </c>
      <c r="J13" s="27">
        <v>7</v>
      </c>
      <c r="K13" s="27">
        <v>10</v>
      </c>
      <c r="L13" s="27">
        <v>13</v>
      </c>
      <c r="M13" s="27"/>
      <c r="N13" s="27">
        <v>0</v>
      </c>
      <c r="O13" s="27">
        <f>абс!AL13</f>
        <v>2</v>
      </c>
      <c r="P13" s="27"/>
      <c r="Q13" s="31"/>
      <c r="R13" s="31"/>
      <c r="S13" s="27"/>
      <c r="T13" s="27"/>
      <c r="U13" s="93"/>
      <c r="V13" s="27"/>
      <c r="W13" s="27"/>
      <c r="X13" s="94"/>
      <c r="Y13" s="105">
        <v>37</v>
      </c>
      <c r="Z13" s="113">
        <f t="shared" si="1"/>
        <v>5.405405405405405</v>
      </c>
      <c r="AA13" s="114">
        <f t="shared" si="0"/>
        <v>5.405405405405405</v>
      </c>
    </row>
    <row r="14" spans="1:27" ht="12.75">
      <c r="A14" s="3" t="s">
        <v>8</v>
      </c>
      <c r="B14" s="20">
        <v>28</v>
      </c>
      <c r="C14" s="31">
        <v>31</v>
      </c>
      <c r="D14" s="31">
        <v>28</v>
      </c>
      <c r="E14" s="31">
        <v>24</v>
      </c>
      <c r="F14" s="44">
        <f>абс!AJ14</f>
        <v>4</v>
      </c>
      <c r="G14" s="129">
        <v>12</v>
      </c>
      <c r="H14" s="27">
        <v>16</v>
      </c>
      <c r="I14" s="27">
        <v>24</v>
      </c>
      <c r="J14" s="27">
        <v>21</v>
      </c>
      <c r="K14" s="27">
        <v>16</v>
      </c>
      <c r="L14" s="27">
        <v>13</v>
      </c>
      <c r="M14" s="27"/>
      <c r="N14" s="27">
        <v>1</v>
      </c>
      <c r="O14" s="27">
        <f>абс!AL14</f>
        <v>1</v>
      </c>
      <c r="P14" s="27"/>
      <c r="Q14" s="31"/>
      <c r="R14" s="31"/>
      <c r="S14" s="27"/>
      <c r="T14" s="27"/>
      <c r="U14" s="93"/>
      <c r="V14" s="27"/>
      <c r="W14" s="27"/>
      <c r="X14" s="94"/>
      <c r="Y14" s="105">
        <v>197</v>
      </c>
      <c r="Z14" s="113">
        <f t="shared" si="1"/>
        <v>0.5076142131979695</v>
      </c>
      <c r="AA14" s="114">
        <f t="shared" si="0"/>
        <v>2.030456852791878</v>
      </c>
    </row>
    <row r="15" spans="1:27" ht="12.75">
      <c r="A15" s="3" t="s">
        <v>9</v>
      </c>
      <c r="B15" s="20">
        <v>75</v>
      </c>
      <c r="C15" s="31">
        <v>37</v>
      </c>
      <c r="D15" s="31">
        <v>17</v>
      </c>
      <c r="E15" s="31">
        <v>29</v>
      </c>
      <c r="F15" s="44">
        <f>абс!AJ15</f>
        <v>11</v>
      </c>
      <c r="G15" s="129">
        <v>81</v>
      </c>
      <c r="H15" s="27">
        <v>59</v>
      </c>
      <c r="I15" s="27">
        <v>30</v>
      </c>
      <c r="J15" s="27">
        <v>12</v>
      </c>
      <c r="K15" s="27">
        <v>11</v>
      </c>
      <c r="L15" s="27">
        <v>22</v>
      </c>
      <c r="M15" s="27"/>
      <c r="N15" s="27">
        <v>6</v>
      </c>
      <c r="O15" s="27">
        <f>абс!AL15</f>
        <v>10</v>
      </c>
      <c r="P15" s="27"/>
      <c r="Q15" s="31"/>
      <c r="R15" s="31"/>
      <c r="S15" s="27"/>
      <c r="T15" s="27"/>
      <c r="U15" s="93"/>
      <c r="V15" s="27"/>
      <c r="W15" s="27"/>
      <c r="X15" s="94"/>
      <c r="Y15" s="105">
        <v>131</v>
      </c>
      <c r="Z15" s="113">
        <f t="shared" si="1"/>
        <v>7.633587786259542</v>
      </c>
      <c r="AA15" s="114">
        <f t="shared" si="0"/>
        <v>8.396946564885496</v>
      </c>
    </row>
    <row r="16" spans="1:27" ht="12.75">
      <c r="A16" s="3" t="s">
        <v>10</v>
      </c>
      <c r="B16" s="20">
        <v>28</v>
      </c>
      <c r="C16" s="31">
        <v>16</v>
      </c>
      <c r="D16" s="31">
        <v>21</v>
      </c>
      <c r="E16" s="31">
        <v>22</v>
      </c>
      <c r="F16" s="44">
        <f>абс!AJ16</f>
        <v>4</v>
      </c>
      <c r="G16" s="129">
        <v>26</v>
      </c>
      <c r="H16" s="27">
        <v>27</v>
      </c>
      <c r="I16" s="27">
        <v>15</v>
      </c>
      <c r="J16" s="27">
        <v>13</v>
      </c>
      <c r="K16" s="27">
        <v>20</v>
      </c>
      <c r="L16" s="27">
        <v>21</v>
      </c>
      <c r="M16" s="27"/>
      <c r="N16" s="27">
        <v>4</v>
      </c>
      <c r="O16" s="27">
        <f>абс!AL16</f>
        <v>4</v>
      </c>
      <c r="P16" s="27"/>
      <c r="Q16" s="31"/>
      <c r="R16" s="31"/>
      <c r="S16" s="27"/>
      <c r="T16" s="27"/>
      <c r="U16" s="93"/>
      <c r="V16" s="27"/>
      <c r="W16" s="27"/>
      <c r="X16" s="94"/>
      <c r="Y16" s="105">
        <v>61</v>
      </c>
      <c r="Z16" s="113">
        <f t="shared" si="1"/>
        <v>6.557377049180328</v>
      </c>
      <c r="AA16" s="114">
        <f t="shared" si="0"/>
        <v>6.557377049180328</v>
      </c>
    </row>
    <row r="17" spans="1:27" ht="12.75">
      <c r="A17" s="3" t="s">
        <v>11</v>
      </c>
      <c r="B17" s="20">
        <v>28</v>
      </c>
      <c r="C17" s="31">
        <v>12</v>
      </c>
      <c r="D17" s="31">
        <v>10</v>
      </c>
      <c r="E17" s="31">
        <v>8</v>
      </c>
      <c r="F17" s="44">
        <f>абс!AJ17</f>
        <v>3</v>
      </c>
      <c r="G17" s="129">
        <v>49</v>
      </c>
      <c r="H17" s="27">
        <v>26</v>
      </c>
      <c r="I17" s="27">
        <v>11</v>
      </c>
      <c r="J17" s="27">
        <v>12</v>
      </c>
      <c r="K17" s="27">
        <v>10</v>
      </c>
      <c r="L17" s="27">
        <v>7</v>
      </c>
      <c r="M17" s="27"/>
      <c r="N17" s="27">
        <v>2</v>
      </c>
      <c r="O17" s="27">
        <f>абс!AL17</f>
        <v>3</v>
      </c>
      <c r="P17" s="27"/>
      <c r="Q17" s="31"/>
      <c r="R17" s="31"/>
      <c r="S17" s="27"/>
      <c r="T17" s="27"/>
      <c r="U17" s="93"/>
      <c r="V17" s="27"/>
      <c r="W17" s="27"/>
      <c r="X17" s="94"/>
      <c r="Y17" s="105">
        <v>44</v>
      </c>
      <c r="Z17" s="113">
        <f t="shared" si="1"/>
        <v>6.818181818181818</v>
      </c>
      <c r="AA17" s="114">
        <f t="shared" si="0"/>
        <v>6.818181818181818</v>
      </c>
    </row>
    <row r="18" spans="1:27" ht="12.75">
      <c r="A18" s="3" t="s">
        <v>12</v>
      </c>
      <c r="B18" s="20">
        <v>44</v>
      </c>
      <c r="C18" s="31">
        <v>44</v>
      </c>
      <c r="D18" s="31">
        <v>19</v>
      </c>
      <c r="E18" s="31">
        <v>28</v>
      </c>
      <c r="F18" s="44">
        <f>абс!AJ18</f>
        <v>8</v>
      </c>
      <c r="G18" s="129">
        <v>65</v>
      </c>
      <c r="H18" s="27">
        <v>38</v>
      </c>
      <c r="I18" s="27">
        <v>39</v>
      </c>
      <c r="J18" s="27">
        <v>25</v>
      </c>
      <c r="K18" s="27">
        <v>17</v>
      </c>
      <c r="L18" s="27">
        <v>26</v>
      </c>
      <c r="M18" s="27"/>
      <c r="N18" s="27">
        <v>5</v>
      </c>
      <c r="O18" s="27">
        <f>абс!AL18</f>
        <v>8</v>
      </c>
      <c r="P18" s="27"/>
      <c r="Q18" s="31"/>
      <c r="R18" s="31"/>
      <c r="S18" s="27"/>
      <c r="T18" s="27"/>
      <c r="U18" s="93"/>
      <c r="V18" s="27"/>
      <c r="W18" s="27"/>
      <c r="X18" s="94"/>
      <c r="Y18" s="105">
        <v>75</v>
      </c>
      <c r="Z18" s="113">
        <f t="shared" si="1"/>
        <v>10.666666666666666</v>
      </c>
      <c r="AA18" s="114">
        <f t="shared" si="0"/>
        <v>10.666666666666666</v>
      </c>
    </row>
    <row r="19" spans="1:27" ht="12.75">
      <c r="A19" s="3" t="s">
        <v>13</v>
      </c>
      <c r="B19" s="20">
        <v>43</v>
      </c>
      <c r="C19" s="31">
        <v>24</v>
      </c>
      <c r="D19" s="31">
        <v>24</v>
      </c>
      <c r="E19" s="31">
        <v>23</v>
      </c>
      <c r="F19" s="44">
        <f>абс!AJ19</f>
        <v>6</v>
      </c>
      <c r="G19" s="129">
        <v>78</v>
      </c>
      <c r="H19" s="27">
        <v>41</v>
      </c>
      <c r="I19" s="27">
        <v>21</v>
      </c>
      <c r="J19" s="27">
        <v>22</v>
      </c>
      <c r="K19" s="27">
        <v>24</v>
      </c>
      <c r="L19" s="27">
        <v>21</v>
      </c>
      <c r="M19" s="27"/>
      <c r="N19" s="27">
        <v>6</v>
      </c>
      <c r="O19" s="27">
        <f>абс!AL19</f>
        <v>6</v>
      </c>
      <c r="P19" s="27"/>
      <c r="Q19" s="31"/>
      <c r="R19" s="31"/>
      <c r="S19" s="27"/>
      <c r="T19" s="27"/>
      <c r="U19" s="93"/>
      <c r="V19" s="27"/>
      <c r="W19" s="27"/>
      <c r="X19" s="94"/>
      <c r="Y19" s="105">
        <v>57</v>
      </c>
      <c r="Z19" s="113">
        <f t="shared" si="1"/>
        <v>10.526315789473685</v>
      </c>
      <c r="AA19" s="114">
        <f t="shared" si="0"/>
        <v>10.526315789473685</v>
      </c>
    </row>
    <row r="20" spans="1:27" ht="12.75">
      <c r="A20" s="3" t="s">
        <v>14</v>
      </c>
      <c r="B20" s="20">
        <v>16</v>
      </c>
      <c r="C20" s="31">
        <v>7</v>
      </c>
      <c r="D20" s="31">
        <v>13</v>
      </c>
      <c r="E20" s="31">
        <v>10</v>
      </c>
      <c r="F20" s="44">
        <f>абс!AJ20</f>
        <v>1</v>
      </c>
      <c r="G20" s="129">
        <v>42</v>
      </c>
      <c r="H20" s="27">
        <v>14</v>
      </c>
      <c r="I20" s="27">
        <v>6</v>
      </c>
      <c r="J20" s="27">
        <v>4</v>
      </c>
      <c r="K20" s="27">
        <v>8</v>
      </c>
      <c r="L20" s="27">
        <v>8</v>
      </c>
      <c r="M20" s="27"/>
      <c r="N20" s="27">
        <v>0</v>
      </c>
      <c r="O20" s="27">
        <f>абс!AL20</f>
        <v>1</v>
      </c>
      <c r="P20" s="27"/>
      <c r="Q20" s="31"/>
      <c r="R20" s="31"/>
      <c r="S20" s="27"/>
      <c r="T20" s="27"/>
      <c r="U20" s="93"/>
      <c r="V20" s="27"/>
      <c r="W20" s="27"/>
      <c r="X20" s="94"/>
      <c r="Y20" s="105">
        <v>29</v>
      </c>
      <c r="Z20" s="113">
        <f t="shared" si="1"/>
        <v>3.4482758620689653</v>
      </c>
      <c r="AA20" s="114">
        <f t="shared" si="0"/>
        <v>3.4482758620689653</v>
      </c>
    </row>
    <row r="21" spans="1:27" ht="12.75">
      <c r="A21" s="3" t="s">
        <v>15</v>
      </c>
      <c r="B21" s="20">
        <v>23</v>
      </c>
      <c r="C21" s="31">
        <v>19</v>
      </c>
      <c r="D21" s="31">
        <v>5</v>
      </c>
      <c r="E21" s="31">
        <v>17</v>
      </c>
      <c r="F21" s="44">
        <f>абс!AJ21</f>
        <v>6</v>
      </c>
      <c r="G21" s="129">
        <v>16</v>
      </c>
      <c r="H21" s="27">
        <v>22</v>
      </c>
      <c r="I21" s="27">
        <v>15</v>
      </c>
      <c r="J21" s="27">
        <v>7</v>
      </c>
      <c r="K21" s="27">
        <v>5</v>
      </c>
      <c r="L21" s="27">
        <v>13</v>
      </c>
      <c r="M21" s="27"/>
      <c r="N21" s="27">
        <v>2</v>
      </c>
      <c r="O21" s="27">
        <f>абс!AL21</f>
        <v>6</v>
      </c>
      <c r="P21" s="27"/>
      <c r="Q21" s="31"/>
      <c r="R21" s="31"/>
      <c r="S21" s="27"/>
      <c r="T21" s="27"/>
      <c r="U21" s="93"/>
      <c r="V21" s="27"/>
      <c r="W21" s="27"/>
      <c r="X21" s="94"/>
      <c r="Y21" s="105">
        <v>27</v>
      </c>
      <c r="Z21" s="113">
        <f t="shared" si="1"/>
        <v>22.22222222222222</v>
      </c>
      <c r="AA21" s="114">
        <f t="shared" si="0"/>
        <v>22.22222222222222</v>
      </c>
    </row>
    <row r="22" spans="1:27" ht="12.75">
      <c r="A22" s="3" t="s">
        <v>16</v>
      </c>
      <c r="B22" s="20">
        <v>37</v>
      </c>
      <c r="C22" s="31">
        <v>48</v>
      </c>
      <c r="D22" s="31">
        <v>29</v>
      </c>
      <c r="E22" s="31">
        <v>23</v>
      </c>
      <c r="F22" s="44">
        <f>абс!AJ22</f>
        <v>7</v>
      </c>
      <c r="G22" s="129">
        <v>32</v>
      </c>
      <c r="H22" s="27">
        <v>33</v>
      </c>
      <c r="I22" s="27">
        <v>43</v>
      </c>
      <c r="J22" s="27">
        <v>30</v>
      </c>
      <c r="K22" s="27">
        <v>22</v>
      </c>
      <c r="L22" s="27">
        <v>17</v>
      </c>
      <c r="M22" s="27"/>
      <c r="N22" s="27">
        <v>2</v>
      </c>
      <c r="O22" s="27">
        <f>абс!AL22</f>
        <v>4</v>
      </c>
      <c r="P22" s="27"/>
      <c r="Q22" s="31"/>
      <c r="R22" s="31"/>
      <c r="S22" s="27"/>
      <c r="T22" s="27"/>
      <c r="U22" s="93"/>
      <c r="V22" s="27"/>
      <c r="W22" s="27"/>
      <c r="X22" s="94"/>
      <c r="Y22" s="105">
        <v>85</v>
      </c>
      <c r="Z22" s="113">
        <f t="shared" si="1"/>
        <v>4.705882352941177</v>
      </c>
      <c r="AA22" s="114">
        <f t="shared" si="0"/>
        <v>8.235294117647058</v>
      </c>
    </row>
    <row r="23" spans="1:27" ht="12.75">
      <c r="A23" s="3" t="s">
        <v>17</v>
      </c>
      <c r="B23" s="20">
        <v>44</v>
      </c>
      <c r="C23" s="31">
        <v>39</v>
      </c>
      <c r="D23" s="31">
        <v>42</v>
      </c>
      <c r="E23" s="31">
        <v>28</v>
      </c>
      <c r="F23" s="44">
        <f>абс!AJ23</f>
        <v>15</v>
      </c>
      <c r="G23" s="129">
        <v>39</v>
      </c>
      <c r="H23" s="27">
        <v>39</v>
      </c>
      <c r="I23" s="27">
        <v>38</v>
      </c>
      <c r="J23" s="27">
        <v>14</v>
      </c>
      <c r="K23" s="27">
        <v>36</v>
      </c>
      <c r="L23" s="27">
        <v>21</v>
      </c>
      <c r="M23" s="27"/>
      <c r="N23" s="27">
        <v>7</v>
      </c>
      <c r="O23" s="27">
        <f>абс!AL23</f>
        <v>14</v>
      </c>
      <c r="P23" s="27"/>
      <c r="Q23" s="31"/>
      <c r="R23" s="31"/>
      <c r="S23" s="27"/>
      <c r="T23" s="27"/>
      <c r="U23" s="93"/>
      <c r="V23" s="27"/>
      <c r="W23" s="27"/>
      <c r="X23" s="94"/>
      <c r="Y23" s="105">
        <v>98</v>
      </c>
      <c r="Z23" s="113">
        <f t="shared" si="1"/>
        <v>14.285714285714286</v>
      </c>
      <c r="AA23" s="114">
        <f t="shared" si="0"/>
        <v>15.306122448979592</v>
      </c>
    </row>
    <row r="24" spans="1:27" ht="12.75">
      <c r="A24" s="3" t="s">
        <v>18</v>
      </c>
      <c r="B24" s="20">
        <v>28</v>
      </c>
      <c r="C24" s="31">
        <v>27</v>
      </c>
      <c r="D24" s="31">
        <v>30</v>
      </c>
      <c r="E24" s="31">
        <v>27</v>
      </c>
      <c r="F24" s="44">
        <f>абс!AJ24</f>
        <v>4</v>
      </c>
      <c r="G24" s="129">
        <v>55</v>
      </c>
      <c r="H24" s="27">
        <v>25</v>
      </c>
      <c r="I24" s="27">
        <v>23</v>
      </c>
      <c r="J24" s="27">
        <v>25</v>
      </c>
      <c r="K24" s="27">
        <v>25</v>
      </c>
      <c r="L24" s="27">
        <v>22</v>
      </c>
      <c r="M24" s="27"/>
      <c r="N24" s="27">
        <v>3</v>
      </c>
      <c r="O24" s="27">
        <f>абс!AL24</f>
        <v>4</v>
      </c>
      <c r="P24" s="27"/>
      <c r="Q24" s="31"/>
      <c r="R24" s="31"/>
      <c r="S24" s="27"/>
      <c r="T24" s="27"/>
      <c r="U24" s="93"/>
      <c r="V24" s="27"/>
      <c r="W24" s="27"/>
      <c r="X24" s="94"/>
      <c r="Y24" s="105">
        <v>77</v>
      </c>
      <c r="Z24" s="113">
        <f t="shared" si="1"/>
        <v>5.194805194805195</v>
      </c>
      <c r="AA24" s="114">
        <f t="shared" si="0"/>
        <v>5.194805194805195</v>
      </c>
    </row>
    <row r="25" spans="1:27" ht="12.75">
      <c r="A25" s="3" t="s">
        <v>19</v>
      </c>
      <c r="B25" s="20">
        <v>13</v>
      </c>
      <c r="C25" s="31">
        <v>11</v>
      </c>
      <c r="D25" s="31">
        <v>9</v>
      </c>
      <c r="E25" s="31">
        <v>10</v>
      </c>
      <c r="F25" s="44">
        <f>абс!AJ25</f>
        <v>4</v>
      </c>
      <c r="G25" s="129">
        <v>23</v>
      </c>
      <c r="H25" s="27">
        <v>11</v>
      </c>
      <c r="I25" s="27">
        <v>11</v>
      </c>
      <c r="J25" s="27">
        <v>7</v>
      </c>
      <c r="K25" s="27">
        <v>7</v>
      </c>
      <c r="L25" s="27">
        <v>9</v>
      </c>
      <c r="M25" s="27"/>
      <c r="N25" s="27">
        <v>2</v>
      </c>
      <c r="O25" s="27">
        <f>абс!AL25</f>
        <v>3</v>
      </c>
      <c r="P25" s="27"/>
      <c r="Q25" s="31"/>
      <c r="R25" s="31"/>
      <c r="S25" s="27"/>
      <c r="T25" s="27"/>
      <c r="U25" s="93"/>
      <c r="V25" s="27"/>
      <c r="W25" s="27"/>
      <c r="X25" s="94"/>
      <c r="Y25" s="105">
        <v>41</v>
      </c>
      <c r="Z25" s="113">
        <f t="shared" si="1"/>
        <v>7.317073170731708</v>
      </c>
      <c r="AA25" s="114">
        <f t="shared" si="0"/>
        <v>9.75609756097561</v>
      </c>
    </row>
    <row r="26" spans="1:27" ht="12.75">
      <c r="A26" s="3" t="s">
        <v>20</v>
      </c>
      <c r="B26" s="20">
        <v>30</v>
      </c>
      <c r="C26" s="31">
        <v>14</v>
      </c>
      <c r="D26" s="31">
        <v>13</v>
      </c>
      <c r="E26" s="31">
        <v>21</v>
      </c>
      <c r="F26" s="44">
        <f>абс!AJ26</f>
        <v>11</v>
      </c>
      <c r="G26" s="129">
        <v>5</v>
      </c>
      <c r="H26" s="27">
        <v>28</v>
      </c>
      <c r="I26" s="27">
        <v>11</v>
      </c>
      <c r="J26" s="27">
        <v>13</v>
      </c>
      <c r="K26" s="27">
        <v>12</v>
      </c>
      <c r="L26" s="27">
        <v>18</v>
      </c>
      <c r="M26" s="27"/>
      <c r="N26" s="27">
        <v>9</v>
      </c>
      <c r="O26" s="27">
        <f>абс!AL26</f>
        <v>11</v>
      </c>
      <c r="P26" s="27"/>
      <c r="Q26" s="31"/>
      <c r="R26" s="31"/>
      <c r="S26" s="27"/>
      <c r="T26" s="27"/>
      <c r="U26" s="93"/>
      <c r="V26" s="27"/>
      <c r="W26" s="27"/>
      <c r="X26" s="94"/>
      <c r="Y26" s="105">
        <v>55</v>
      </c>
      <c r="Z26" s="113">
        <f t="shared" si="1"/>
        <v>20</v>
      </c>
      <c r="AA26" s="114">
        <f t="shared" si="0"/>
        <v>20</v>
      </c>
    </row>
    <row r="27" spans="1:27" ht="12.75">
      <c r="A27" s="3" t="s">
        <v>21</v>
      </c>
      <c r="B27" s="20">
        <v>74</v>
      </c>
      <c r="C27" s="31">
        <v>42</v>
      </c>
      <c r="D27" s="31">
        <v>33</v>
      </c>
      <c r="E27" s="31">
        <v>43</v>
      </c>
      <c r="F27" s="44">
        <f>абс!AJ27</f>
        <v>15</v>
      </c>
      <c r="G27" s="129">
        <v>110</v>
      </c>
      <c r="H27" s="27">
        <v>73</v>
      </c>
      <c r="I27" s="27">
        <v>36</v>
      </c>
      <c r="J27" s="27">
        <v>32</v>
      </c>
      <c r="K27" s="27">
        <v>30</v>
      </c>
      <c r="L27" s="27">
        <v>39</v>
      </c>
      <c r="M27" s="27"/>
      <c r="N27" s="27">
        <v>9</v>
      </c>
      <c r="O27" s="27">
        <f>абс!AL27</f>
        <v>14</v>
      </c>
      <c r="P27" s="27"/>
      <c r="Q27" s="31"/>
      <c r="R27" s="31"/>
      <c r="S27" s="27"/>
      <c r="T27" s="27"/>
      <c r="U27" s="93"/>
      <c r="V27" s="27"/>
      <c r="W27" s="27"/>
      <c r="X27" s="94"/>
      <c r="Y27" s="105">
        <v>102</v>
      </c>
      <c r="Z27" s="113">
        <f t="shared" si="1"/>
        <v>13.72549019607843</v>
      </c>
      <c r="AA27" s="114">
        <f t="shared" si="0"/>
        <v>14.705882352941176</v>
      </c>
    </row>
    <row r="28" spans="1:27" ht="12.75">
      <c r="A28" s="3" t="s">
        <v>22</v>
      </c>
      <c r="B28" s="20">
        <v>39</v>
      </c>
      <c r="C28" s="31">
        <v>15</v>
      </c>
      <c r="D28" s="31">
        <v>16</v>
      </c>
      <c r="E28" s="31">
        <v>25</v>
      </c>
      <c r="F28" s="44">
        <f>абс!AJ28</f>
        <v>10</v>
      </c>
      <c r="G28" s="129">
        <v>57</v>
      </c>
      <c r="H28" s="27">
        <v>39</v>
      </c>
      <c r="I28" s="27">
        <v>11</v>
      </c>
      <c r="J28" s="27">
        <v>9</v>
      </c>
      <c r="K28" s="27">
        <v>15</v>
      </c>
      <c r="L28" s="27">
        <v>20</v>
      </c>
      <c r="M28" s="27"/>
      <c r="N28" s="27">
        <v>9</v>
      </c>
      <c r="O28" s="27">
        <f>абс!AL28</f>
        <v>10</v>
      </c>
      <c r="P28" s="27"/>
      <c r="Q28" s="31"/>
      <c r="R28" s="31"/>
      <c r="S28" s="27"/>
      <c r="T28" s="27"/>
      <c r="U28" s="93"/>
      <c r="V28" s="27"/>
      <c r="W28" s="27"/>
      <c r="X28" s="94"/>
      <c r="Y28" s="105">
        <v>55</v>
      </c>
      <c r="Z28" s="113">
        <f t="shared" si="1"/>
        <v>18.181818181818183</v>
      </c>
      <c r="AA28" s="114">
        <f t="shared" si="0"/>
        <v>18.181818181818183</v>
      </c>
    </row>
    <row r="29" spans="1:27" ht="12.75">
      <c r="A29" s="3" t="s">
        <v>23</v>
      </c>
      <c r="B29" s="20">
        <v>16</v>
      </c>
      <c r="C29" s="31">
        <v>30</v>
      </c>
      <c r="D29" s="31">
        <v>19</v>
      </c>
      <c r="E29" s="31">
        <v>16</v>
      </c>
      <c r="F29" s="44">
        <f>абс!AJ29</f>
        <v>4</v>
      </c>
      <c r="G29" s="129">
        <v>51</v>
      </c>
      <c r="H29" s="27">
        <v>16</v>
      </c>
      <c r="I29" s="27">
        <v>30</v>
      </c>
      <c r="J29" s="27">
        <v>12</v>
      </c>
      <c r="K29" s="27">
        <v>17</v>
      </c>
      <c r="L29" s="27">
        <v>15</v>
      </c>
      <c r="M29" s="27"/>
      <c r="N29" s="27">
        <v>3</v>
      </c>
      <c r="O29" s="27">
        <f>абс!AL29</f>
        <v>4</v>
      </c>
      <c r="P29" s="27"/>
      <c r="Q29" s="31"/>
      <c r="R29" s="31"/>
      <c r="S29" s="27"/>
      <c r="T29" s="27"/>
      <c r="U29" s="93"/>
      <c r="V29" s="27"/>
      <c r="W29" s="27"/>
      <c r="X29" s="94"/>
      <c r="Y29" s="105">
        <v>35</v>
      </c>
      <c r="Z29" s="113">
        <f t="shared" si="1"/>
        <v>11.428571428571429</v>
      </c>
      <c r="AA29" s="114">
        <f t="shared" si="0"/>
        <v>11.428571428571429</v>
      </c>
    </row>
    <row r="30" spans="1:27" ht="12.75">
      <c r="A30" s="3" t="s">
        <v>24</v>
      </c>
      <c r="B30" s="20">
        <v>32</v>
      </c>
      <c r="C30" s="31">
        <v>13</v>
      </c>
      <c r="D30" s="31">
        <v>21</v>
      </c>
      <c r="E30" s="31">
        <v>21</v>
      </c>
      <c r="F30" s="44">
        <f>абс!AJ30</f>
        <v>3</v>
      </c>
      <c r="G30" s="129">
        <v>34</v>
      </c>
      <c r="H30" s="27">
        <v>29</v>
      </c>
      <c r="I30" s="27">
        <v>12</v>
      </c>
      <c r="J30" s="27">
        <v>10</v>
      </c>
      <c r="K30" s="27">
        <v>18</v>
      </c>
      <c r="L30" s="27">
        <v>19</v>
      </c>
      <c r="M30" s="27"/>
      <c r="N30" s="27">
        <v>1</v>
      </c>
      <c r="O30" s="27">
        <f>абс!AL30</f>
        <v>2</v>
      </c>
      <c r="P30" s="27"/>
      <c r="Q30" s="31"/>
      <c r="R30" s="31"/>
      <c r="S30" s="27"/>
      <c r="T30" s="27"/>
      <c r="U30" s="93"/>
      <c r="V30" s="27"/>
      <c r="W30" s="27"/>
      <c r="X30" s="94"/>
      <c r="Y30" s="105">
        <v>54</v>
      </c>
      <c r="Z30" s="113">
        <f t="shared" si="1"/>
        <v>3.7037037037037037</v>
      </c>
      <c r="AA30" s="114">
        <f t="shared" si="0"/>
        <v>5.555555555555555</v>
      </c>
    </row>
    <row r="31" spans="1:27" ht="12.75">
      <c r="A31" s="3" t="s">
        <v>25</v>
      </c>
      <c r="B31" s="20">
        <v>39</v>
      </c>
      <c r="C31" s="31">
        <v>19</v>
      </c>
      <c r="D31" s="31">
        <v>23</v>
      </c>
      <c r="E31" s="31">
        <v>21</v>
      </c>
      <c r="F31" s="44">
        <f>абс!AJ31</f>
        <v>7</v>
      </c>
      <c r="G31" s="129">
        <v>56</v>
      </c>
      <c r="H31" s="27">
        <v>35</v>
      </c>
      <c r="I31" s="27">
        <v>11</v>
      </c>
      <c r="J31" s="27">
        <v>15</v>
      </c>
      <c r="K31" s="27">
        <v>23</v>
      </c>
      <c r="L31" s="27">
        <v>20</v>
      </c>
      <c r="M31" s="27"/>
      <c r="N31" s="27">
        <v>4</v>
      </c>
      <c r="O31" s="27">
        <f>абс!AL31</f>
        <v>7</v>
      </c>
      <c r="P31" s="27"/>
      <c r="Q31" s="31"/>
      <c r="R31" s="31"/>
      <c r="S31" s="27"/>
      <c r="T31" s="27"/>
      <c r="U31" s="93"/>
      <c r="V31" s="27"/>
      <c r="W31" s="27"/>
      <c r="X31" s="94"/>
      <c r="Y31" s="105">
        <v>40</v>
      </c>
      <c r="Z31" s="113">
        <f t="shared" si="1"/>
        <v>17.5</v>
      </c>
      <c r="AA31" s="114">
        <f t="shared" si="0"/>
        <v>17.5</v>
      </c>
    </row>
    <row r="32" spans="1:27" ht="12.75">
      <c r="A32" s="3" t="s">
        <v>27</v>
      </c>
      <c r="B32" s="20">
        <v>402</v>
      </c>
      <c r="C32" s="27">
        <v>246</v>
      </c>
      <c r="D32" s="45">
        <v>299</v>
      </c>
      <c r="E32" s="45">
        <v>396</v>
      </c>
      <c r="F32" s="44">
        <f>абс!AJ33</f>
        <v>112</v>
      </c>
      <c r="G32" s="129">
        <v>181</v>
      </c>
      <c r="H32" s="27">
        <v>315</v>
      </c>
      <c r="I32" s="27">
        <v>138</v>
      </c>
      <c r="J32" s="27">
        <v>219</v>
      </c>
      <c r="K32" s="27">
        <v>182</v>
      </c>
      <c r="L32" s="27">
        <v>284</v>
      </c>
      <c r="M32" s="27"/>
      <c r="N32" s="27">
        <v>56</v>
      </c>
      <c r="O32" s="27">
        <f>абс!AL33</f>
        <v>81</v>
      </c>
      <c r="P32" s="27"/>
      <c r="Q32" s="31"/>
      <c r="R32" s="31"/>
      <c r="S32" s="27"/>
      <c r="T32" s="27"/>
      <c r="U32" s="93"/>
      <c r="V32" s="27"/>
      <c r="W32" s="27"/>
      <c r="X32" s="94"/>
      <c r="Y32" s="105">
        <v>1728</v>
      </c>
      <c r="Z32" s="113">
        <f t="shared" si="1"/>
        <v>4.6875</v>
      </c>
      <c r="AA32" s="114">
        <f t="shared" si="0"/>
        <v>6.481481481481482</v>
      </c>
    </row>
    <row r="33" spans="1:27" ht="12.75">
      <c r="A33" s="3" t="s">
        <v>28</v>
      </c>
      <c r="B33" s="20">
        <v>134</v>
      </c>
      <c r="C33" s="27">
        <v>97</v>
      </c>
      <c r="D33" s="45">
        <v>50</v>
      </c>
      <c r="E33" s="45">
        <v>65</v>
      </c>
      <c r="F33" s="44">
        <f>абс!AJ34</f>
        <v>24</v>
      </c>
      <c r="G33" s="129">
        <v>151</v>
      </c>
      <c r="H33" s="27">
        <v>125</v>
      </c>
      <c r="I33" s="27">
        <v>91</v>
      </c>
      <c r="J33" s="27">
        <v>34</v>
      </c>
      <c r="K33" s="27">
        <v>43</v>
      </c>
      <c r="L33" s="27">
        <v>58</v>
      </c>
      <c r="M33" s="27"/>
      <c r="N33" s="27">
        <v>18</v>
      </c>
      <c r="O33" s="27">
        <f>абс!AL34</f>
        <v>21</v>
      </c>
      <c r="P33" s="27"/>
      <c r="Q33" s="31"/>
      <c r="R33" s="31"/>
      <c r="S33" s="27"/>
      <c r="T33" s="27"/>
      <c r="U33" s="93"/>
      <c r="V33" s="27"/>
      <c r="W33" s="27"/>
      <c r="X33" s="94"/>
      <c r="Y33" s="105">
        <v>313</v>
      </c>
      <c r="Z33" s="113">
        <f t="shared" si="1"/>
        <v>6.7092651757188495</v>
      </c>
      <c r="AA33" s="114">
        <f t="shared" si="0"/>
        <v>7.667731629392971</v>
      </c>
    </row>
    <row r="34" spans="1:27" ht="12.75">
      <c r="A34" s="3" t="s">
        <v>29</v>
      </c>
      <c r="B34" s="20">
        <v>113</v>
      </c>
      <c r="C34" s="27">
        <v>114</v>
      </c>
      <c r="D34" s="45">
        <v>87</v>
      </c>
      <c r="E34" s="45">
        <v>108</v>
      </c>
      <c r="F34" s="44">
        <f>абс!AJ35</f>
        <v>26</v>
      </c>
      <c r="G34" s="129">
        <v>162</v>
      </c>
      <c r="H34" s="27">
        <v>108</v>
      </c>
      <c r="I34" s="27">
        <v>106</v>
      </c>
      <c r="J34" s="27">
        <v>64</v>
      </c>
      <c r="K34" s="27">
        <v>83</v>
      </c>
      <c r="L34" s="27">
        <v>93</v>
      </c>
      <c r="M34" s="27"/>
      <c r="N34" s="27">
        <v>11</v>
      </c>
      <c r="O34" s="27">
        <f>абс!AL35</f>
        <v>21</v>
      </c>
      <c r="P34" s="27"/>
      <c r="Q34" s="31"/>
      <c r="R34" s="31"/>
      <c r="S34" s="27"/>
      <c r="T34" s="27"/>
      <c r="U34" s="93"/>
      <c r="V34" s="27"/>
      <c r="W34" s="27"/>
      <c r="X34" s="94"/>
      <c r="Y34" s="105">
        <v>279</v>
      </c>
      <c r="Z34" s="113">
        <f t="shared" si="1"/>
        <v>7.526881720430108</v>
      </c>
      <c r="AA34" s="114">
        <f t="shared" si="0"/>
        <v>9.31899641577061</v>
      </c>
    </row>
    <row r="35" spans="1:27" ht="12.75">
      <c r="A35" s="3" t="s">
        <v>30</v>
      </c>
      <c r="B35" s="20">
        <v>68</v>
      </c>
      <c r="C35" s="27">
        <v>31</v>
      </c>
      <c r="D35" s="45">
        <v>40</v>
      </c>
      <c r="E35" s="45">
        <v>39</v>
      </c>
      <c r="F35" s="44">
        <f>абс!AJ36</f>
        <v>17</v>
      </c>
      <c r="G35" s="129">
        <v>73</v>
      </c>
      <c r="H35" s="27">
        <v>63</v>
      </c>
      <c r="I35" s="27">
        <v>25</v>
      </c>
      <c r="J35" s="27">
        <v>19</v>
      </c>
      <c r="K35" s="27">
        <v>36</v>
      </c>
      <c r="L35" s="27">
        <v>37</v>
      </c>
      <c r="M35" s="27"/>
      <c r="N35" s="27">
        <v>8</v>
      </c>
      <c r="O35" s="27">
        <f>абс!AL36</f>
        <v>16</v>
      </c>
      <c r="P35" s="27"/>
      <c r="Q35" s="31"/>
      <c r="R35" s="31"/>
      <c r="S35" s="27"/>
      <c r="T35" s="27"/>
      <c r="U35" s="93"/>
      <c r="V35" s="27"/>
      <c r="W35" s="27"/>
      <c r="X35" s="94"/>
      <c r="Y35" s="105">
        <v>135</v>
      </c>
      <c r="Z35" s="113">
        <f t="shared" si="1"/>
        <v>11.851851851851851</v>
      </c>
      <c r="AA35" s="114">
        <f t="shared" si="0"/>
        <v>12.592592592592593</v>
      </c>
    </row>
    <row r="36" spans="1:27" ht="12.75">
      <c r="A36" s="3" t="s">
        <v>31</v>
      </c>
      <c r="B36" s="20">
        <v>141</v>
      </c>
      <c r="C36" s="27">
        <v>101</v>
      </c>
      <c r="D36" s="45">
        <v>96</v>
      </c>
      <c r="E36" s="45">
        <v>85</v>
      </c>
      <c r="F36" s="44">
        <f>абс!AJ37</f>
        <v>12</v>
      </c>
      <c r="G36" s="129">
        <v>84</v>
      </c>
      <c r="H36" s="27">
        <v>128</v>
      </c>
      <c r="I36" s="27">
        <v>84</v>
      </c>
      <c r="J36" s="27">
        <v>62</v>
      </c>
      <c r="K36" s="27">
        <v>78</v>
      </c>
      <c r="L36" s="27">
        <v>71</v>
      </c>
      <c r="M36" s="27"/>
      <c r="N36" s="27">
        <v>6</v>
      </c>
      <c r="O36" s="27">
        <f>абс!AL37</f>
        <v>9</v>
      </c>
      <c r="P36" s="27"/>
      <c r="Q36" s="31"/>
      <c r="R36" s="31"/>
      <c r="S36" s="27"/>
      <c r="T36" s="27"/>
      <c r="U36" s="93"/>
      <c r="V36" s="27"/>
      <c r="W36" s="27"/>
      <c r="X36" s="94"/>
      <c r="Y36" s="105">
        <v>313</v>
      </c>
      <c r="Z36" s="113">
        <f t="shared" si="1"/>
        <v>2.8753993610223643</v>
      </c>
      <c r="AA36" s="114">
        <f t="shared" si="0"/>
        <v>3.8338658146964857</v>
      </c>
    </row>
    <row r="37" spans="1:27" ht="12.75">
      <c r="A37" s="3"/>
      <c r="B37" s="15"/>
      <c r="C37" s="16"/>
      <c r="D37" s="145"/>
      <c r="E37" s="145"/>
      <c r="F37" s="18"/>
      <c r="G37" s="130"/>
      <c r="H37" s="69"/>
      <c r="I37" s="69"/>
      <c r="J37" s="69"/>
      <c r="K37" s="69"/>
      <c r="L37" s="69"/>
      <c r="M37" s="69"/>
      <c r="N37" s="69"/>
      <c r="O37" s="69"/>
      <c r="P37" s="69"/>
      <c r="Q37" s="81"/>
      <c r="R37" s="81"/>
      <c r="S37" s="69"/>
      <c r="T37" s="69"/>
      <c r="U37" s="93"/>
      <c r="V37" s="27"/>
      <c r="W37" s="27"/>
      <c r="X37" s="94"/>
      <c r="Y37" s="105"/>
      <c r="Z37" s="113"/>
      <c r="AA37" s="114"/>
    </row>
    <row r="38" spans="1:27" ht="13.5" thickBot="1">
      <c r="A38" s="4" t="s">
        <v>34</v>
      </c>
      <c r="B38" s="17">
        <f aca="true" t="shared" si="2" ref="B38:X38">SUM(B7:B36)</f>
        <v>1734</v>
      </c>
      <c r="C38" s="39">
        <f t="shared" si="2"/>
        <v>1175</v>
      </c>
      <c r="D38" s="146">
        <v>1054</v>
      </c>
      <c r="E38" s="146">
        <v>1217</v>
      </c>
      <c r="F38" s="47">
        <f t="shared" si="2"/>
        <v>358</v>
      </c>
      <c r="G38" s="131">
        <f t="shared" si="2"/>
        <v>1831</v>
      </c>
      <c r="H38" s="39">
        <f t="shared" si="2"/>
        <v>1531</v>
      </c>
      <c r="I38" s="39">
        <f t="shared" si="2"/>
        <v>944</v>
      </c>
      <c r="J38" s="39">
        <v>787</v>
      </c>
      <c r="K38" s="39">
        <v>840</v>
      </c>
      <c r="L38" s="39">
        <v>989</v>
      </c>
      <c r="M38" s="39">
        <f t="shared" si="2"/>
        <v>0</v>
      </c>
      <c r="N38" s="39">
        <f t="shared" si="2"/>
        <v>195</v>
      </c>
      <c r="O38" s="39">
        <f t="shared" si="2"/>
        <v>300</v>
      </c>
      <c r="P38" s="39">
        <f t="shared" si="2"/>
        <v>0</v>
      </c>
      <c r="Q38" s="39">
        <f t="shared" si="2"/>
        <v>0</v>
      </c>
      <c r="R38" s="39">
        <f t="shared" si="2"/>
        <v>0</v>
      </c>
      <c r="S38" s="39">
        <f t="shared" si="2"/>
        <v>0</v>
      </c>
      <c r="T38" s="39">
        <f t="shared" si="2"/>
        <v>0</v>
      </c>
      <c r="U38" s="39">
        <f t="shared" si="2"/>
        <v>0</v>
      </c>
      <c r="V38" s="39">
        <f t="shared" si="2"/>
        <v>0</v>
      </c>
      <c r="W38" s="39">
        <f t="shared" si="2"/>
        <v>0</v>
      </c>
      <c r="X38" s="39">
        <f t="shared" si="2"/>
        <v>0</v>
      </c>
      <c r="Y38" s="17">
        <f>SUM(Y7:Y36)</f>
        <v>4464</v>
      </c>
      <c r="Z38" s="220">
        <f t="shared" si="1"/>
        <v>6.720430107526882</v>
      </c>
      <c r="AA38" s="134">
        <f>F38*100/Y38</f>
        <v>8.019713261648745</v>
      </c>
    </row>
    <row r="39" spans="15:25" ht="12.75">
      <c r="O39" s="75"/>
      <c r="P39" s="75"/>
      <c r="Q39" s="75"/>
      <c r="R39" s="75"/>
      <c r="S39" s="75"/>
      <c r="T39" s="75"/>
      <c r="U39" s="75"/>
      <c r="V39" s="75"/>
      <c r="W39" s="75"/>
      <c r="X39" s="76"/>
      <c r="Y39" s="75"/>
    </row>
    <row r="40" spans="1:25" ht="20.25" customHeight="1">
      <c r="A40" s="289" t="s">
        <v>77</v>
      </c>
      <c r="B40" s="289"/>
      <c r="C40" s="289"/>
      <c r="D40" s="289"/>
      <c r="E40" s="289"/>
      <c r="F40" s="289"/>
      <c r="G40" s="289"/>
      <c r="H40" s="289"/>
      <c r="I40" s="289"/>
      <c r="J40" s="289"/>
      <c r="K40" s="289"/>
      <c r="L40" s="289"/>
      <c r="M40" s="289"/>
      <c r="O40" s="75"/>
      <c r="P40" s="75"/>
      <c r="Q40" s="75"/>
      <c r="R40" s="75"/>
      <c r="S40" s="75"/>
      <c r="T40" s="75"/>
      <c r="U40" s="75"/>
      <c r="V40" s="75"/>
      <c r="W40" s="75"/>
      <c r="X40" s="76"/>
      <c r="Y40" s="75"/>
    </row>
    <row r="41" spans="15:25" ht="13.5" thickBot="1">
      <c r="O41" s="75"/>
      <c r="P41" s="75"/>
      <c r="Q41" s="75"/>
      <c r="R41" s="75"/>
      <c r="S41" s="75"/>
      <c r="T41" s="75"/>
      <c r="U41" s="75"/>
      <c r="V41" s="75"/>
      <c r="W41" s="75"/>
      <c r="X41" s="77"/>
      <c r="Y41" s="75"/>
    </row>
    <row r="42" spans="1:6" ht="13.5" thickBot="1">
      <c r="A42" s="236" t="s">
        <v>0</v>
      </c>
      <c r="B42" s="232" t="s">
        <v>46</v>
      </c>
      <c r="C42" s="233"/>
      <c r="D42" s="233"/>
      <c r="E42" s="233"/>
      <c r="F42" s="242"/>
    </row>
    <row r="43" spans="1:24" ht="13.5" thickBot="1">
      <c r="A43" s="237"/>
      <c r="B43" s="244"/>
      <c r="C43" s="245"/>
      <c r="D43" s="245"/>
      <c r="E43" s="245"/>
      <c r="F43" s="245"/>
      <c r="G43" s="290" t="s">
        <v>53</v>
      </c>
      <c r="H43" s="291"/>
      <c r="I43" s="291"/>
      <c r="J43" s="291"/>
      <c r="K43" s="291"/>
      <c r="L43" s="291"/>
      <c r="M43" s="291"/>
      <c r="N43" s="291"/>
      <c r="O43" s="291"/>
      <c r="P43" s="291"/>
      <c r="Q43" s="291"/>
      <c r="R43" s="291"/>
      <c r="S43" s="291"/>
      <c r="T43" s="291"/>
      <c r="U43" s="291"/>
      <c r="V43" s="291"/>
      <c r="W43" s="291"/>
      <c r="X43" s="292"/>
    </row>
    <row r="44" spans="1:24" ht="13.5" thickBot="1">
      <c r="A44" s="238"/>
      <c r="B44" s="68">
        <v>2015</v>
      </c>
      <c r="C44" s="70">
        <v>2016</v>
      </c>
      <c r="D44" s="38">
        <v>2017</v>
      </c>
      <c r="E44" s="38">
        <v>2018</v>
      </c>
      <c r="F44" s="38" t="s">
        <v>67</v>
      </c>
      <c r="G44" s="95">
        <v>2013</v>
      </c>
      <c r="H44" s="96">
        <v>2014</v>
      </c>
      <c r="I44" s="97">
        <v>2015</v>
      </c>
      <c r="J44" s="96">
        <v>2016</v>
      </c>
      <c r="K44" s="96">
        <v>2017</v>
      </c>
      <c r="L44" s="96">
        <v>2018</v>
      </c>
      <c r="M44" s="98" t="s">
        <v>66</v>
      </c>
      <c r="N44" s="98" t="s">
        <v>65</v>
      </c>
      <c r="O44" s="98" t="s">
        <v>67</v>
      </c>
      <c r="P44" s="102" t="s">
        <v>68</v>
      </c>
      <c r="Q44" s="102" t="s">
        <v>69</v>
      </c>
      <c r="R44" s="102" t="s">
        <v>70</v>
      </c>
      <c r="S44" s="102" t="s">
        <v>71</v>
      </c>
      <c r="T44" s="102" t="s">
        <v>72</v>
      </c>
      <c r="U44" s="102" t="s">
        <v>73</v>
      </c>
      <c r="V44" s="102" t="s">
        <v>74</v>
      </c>
      <c r="W44" s="102" t="s">
        <v>75</v>
      </c>
      <c r="X44" s="103" t="s">
        <v>76</v>
      </c>
    </row>
    <row r="45" spans="1:24" ht="12.75">
      <c r="A45" s="28" t="s">
        <v>1</v>
      </c>
      <c r="B45" s="41">
        <v>196.33169723585638</v>
      </c>
      <c r="C45" s="42">
        <v>109.32375449008278</v>
      </c>
      <c r="D45" s="8">
        <v>138.3788386822077</v>
      </c>
      <c r="E45" s="8">
        <v>150.40017188591074</v>
      </c>
      <c r="F45" s="8">
        <f>'на 100 тыс'!AL7</f>
        <v>220.17153403539245</v>
      </c>
      <c r="G45" s="7">
        <v>250.48563541560168</v>
      </c>
      <c r="H45" s="8">
        <v>185.99845001291655</v>
      </c>
      <c r="I45" s="8">
        <v>109.32375449008278</v>
      </c>
      <c r="J45" s="40">
        <v>121.1</v>
      </c>
      <c r="K45" s="40">
        <v>127.73431262973016</v>
      </c>
      <c r="L45" s="40">
        <v>139.65730246548853</v>
      </c>
      <c r="M45" s="40"/>
      <c r="N45" s="8">
        <v>201.47649549451742</v>
      </c>
      <c r="O45" s="8">
        <f>'на 100 тыс'!AN7</f>
        <v>198.15438063185323</v>
      </c>
      <c r="P45" s="8"/>
      <c r="Q45" s="8"/>
      <c r="R45" s="8"/>
      <c r="S45" s="8"/>
      <c r="T45" s="8"/>
      <c r="U45" s="8"/>
      <c r="V45" s="8"/>
      <c r="W45" s="8"/>
      <c r="X45" s="22"/>
    </row>
    <row r="46" spans="1:24" ht="12.75">
      <c r="A46" s="3" t="s">
        <v>2</v>
      </c>
      <c r="B46" s="9">
        <v>216.3974398049375</v>
      </c>
      <c r="C46" s="10">
        <v>126.82504330611235</v>
      </c>
      <c r="D46" s="8">
        <v>114.98658489842852</v>
      </c>
      <c r="E46" s="8">
        <v>106.78229355423247</v>
      </c>
      <c r="F46" s="8">
        <f>'на 100 тыс'!AL8</f>
        <v>66.58130601792574</v>
      </c>
      <c r="G46" s="9">
        <v>328.9768818972994</v>
      </c>
      <c r="H46" s="10">
        <v>182.8710758914965</v>
      </c>
      <c r="I46" s="8">
        <v>126.82504330611235</v>
      </c>
      <c r="J46" s="40">
        <v>106.8</v>
      </c>
      <c r="K46" s="40">
        <v>108.59844129296026</v>
      </c>
      <c r="L46" s="40">
        <v>103.54646647683148</v>
      </c>
      <c r="M46" s="40"/>
      <c r="N46" s="10">
        <v>60.927804589776414</v>
      </c>
      <c r="O46" s="8">
        <f>'на 100 тыс'!AN8</f>
        <v>66.58130601792574</v>
      </c>
      <c r="P46" s="10"/>
      <c r="Q46" s="10"/>
      <c r="R46" s="8"/>
      <c r="S46" s="10"/>
      <c r="T46" s="10"/>
      <c r="U46" s="10"/>
      <c r="V46" s="10"/>
      <c r="W46" s="10"/>
      <c r="X46" s="43"/>
    </row>
    <row r="47" spans="1:24" ht="12.75">
      <c r="A47" s="3" t="s">
        <v>3</v>
      </c>
      <c r="B47" s="9">
        <v>203.03280248715183</v>
      </c>
      <c r="C47" s="10">
        <v>108.54990102803141</v>
      </c>
      <c r="D47" s="8">
        <v>83.9901796097687</v>
      </c>
      <c r="E47" s="8">
        <v>130.941469163284</v>
      </c>
      <c r="F47" s="8">
        <f>'на 100 тыс'!AL9</f>
        <v>241.81240063593006</v>
      </c>
      <c r="G47" s="9">
        <v>376.9791404875597</v>
      </c>
      <c r="H47" s="10">
        <v>177.65370217625784</v>
      </c>
      <c r="I47" s="8">
        <v>108.54990102803141</v>
      </c>
      <c r="J47" s="40">
        <v>83.5</v>
      </c>
      <c r="K47" s="40">
        <v>83.9901796097687</v>
      </c>
      <c r="L47" s="40">
        <v>111.30024878879141</v>
      </c>
      <c r="M47" s="40"/>
      <c r="N47" s="10">
        <v>81.95548489666137</v>
      </c>
      <c r="O47" s="8">
        <f>'на 100 тыс'!AN9</f>
        <v>214.9443561208267</v>
      </c>
      <c r="P47" s="10"/>
      <c r="Q47" s="10"/>
      <c r="R47" s="8"/>
      <c r="S47" s="10"/>
      <c r="T47" s="10"/>
      <c r="U47" s="10"/>
      <c r="V47" s="10"/>
      <c r="W47" s="10"/>
      <c r="X47" s="43"/>
    </row>
    <row r="48" spans="1:24" ht="12.75">
      <c r="A48" s="3" t="s">
        <v>4</v>
      </c>
      <c r="B48" s="9">
        <v>60.75334143377886</v>
      </c>
      <c r="C48" s="10">
        <v>77.95831281798786</v>
      </c>
      <c r="D48" s="8">
        <v>28.868360277136258</v>
      </c>
      <c r="E48" s="8">
        <v>28.84100366692761</v>
      </c>
      <c r="F48" s="8">
        <f>'на 100 тыс'!AL10</f>
        <v>100.13578570546846</v>
      </c>
      <c r="G48" s="9">
        <v>20.350848630387887</v>
      </c>
      <c r="H48" s="10">
        <v>56.70311867152694</v>
      </c>
      <c r="I48" s="8">
        <v>77.95831281798786</v>
      </c>
      <c r="J48" s="40">
        <v>32.9</v>
      </c>
      <c r="K48" s="40">
        <v>24.744308808973937</v>
      </c>
      <c r="L48" s="40">
        <v>20.600716904948293</v>
      </c>
      <c r="M48" s="40"/>
      <c r="N48" s="10">
        <v>50.90729539563017</v>
      </c>
      <c r="O48" s="8">
        <f>'на 100 тыс'!AN10</f>
        <v>100.13578570546846</v>
      </c>
      <c r="P48" s="10"/>
      <c r="Q48" s="10"/>
      <c r="R48" s="8"/>
      <c r="S48" s="10"/>
      <c r="T48" s="10"/>
      <c r="U48" s="10"/>
      <c r="V48" s="10"/>
      <c r="W48" s="10"/>
      <c r="X48" s="43"/>
    </row>
    <row r="49" spans="1:24" ht="12.75">
      <c r="A49" s="3" t="s">
        <v>5</v>
      </c>
      <c r="B49" s="9">
        <v>204.49897750511246</v>
      </c>
      <c r="C49" s="10">
        <v>128.3996731644683</v>
      </c>
      <c r="D49" s="8">
        <v>79.44753407076942</v>
      </c>
      <c r="E49" s="8">
        <v>131.93440975058115</v>
      </c>
      <c r="F49" s="8">
        <f>'на 100 тыс'!AL11</f>
        <v>156.55194596333226</v>
      </c>
      <c r="G49" s="9">
        <v>192.79841224836971</v>
      </c>
      <c r="H49" s="10">
        <v>204.49897750511246</v>
      </c>
      <c r="I49" s="8">
        <v>128.3996731644683</v>
      </c>
      <c r="J49" s="40">
        <v>77.3</v>
      </c>
      <c r="K49" s="40">
        <v>61.113487746745704</v>
      </c>
      <c r="L49" s="40">
        <v>119.36922786957341</v>
      </c>
      <c r="M49" s="40"/>
      <c r="N49" s="10">
        <v>238.76487616596975</v>
      </c>
      <c r="O49" s="8">
        <f>'на 100 тыс'!AN11</f>
        <v>156.55194596333226</v>
      </c>
      <c r="P49" s="10"/>
      <c r="Q49" s="10"/>
      <c r="R49" s="8"/>
      <c r="S49" s="10"/>
      <c r="T49" s="10"/>
      <c r="U49" s="10"/>
      <c r="V49" s="10"/>
      <c r="W49" s="10"/>
      <c r="X49" s="43"/>
    </row>
    <row r="50" spans="1:24" ht="12.75">
      <c r="A50" s="3" t="s">
        <v>6</v>
      </c>
      <c r="B50" s="9">
        <v>125.81493766441724</v>
      </c>
      <c r="C50" s="10">
        <v>105.33707865168539</v>
      </c>
      <c r="D50" s="8">
        <v>60.23370678231538</v>
      </c>
      <c r="E50" s="8">
        <v>49.15816640039326</v>
      </c>
      <c r="F50" s="8">
        <f>'на 100 тыс'!AL12</f>
        <v>305.1918735891648</v>
      </c>
      <c r="G50" s="9">
        <v>472.60042759086303</v>
      </c>
      <c r="H50" s="10">
        <v>125.81493766441724</v>
      </c>
      <c r="I50" s="8">
        <v>105.33707865168539</v>
      </c>
      <c r="J50" s="40">
        <v>94.7</v>
      </c>
      <c r="K50" s="40">
        <v>60.23370678231538</v>
      </c>
      <c r="L50" s="40">
        <v>36.868624800294945</v>
      </c>
      <c r="M50" s="40"/>
      <c r="N50" s="10">
        <v>155.15425131677955</v>
      </c>
      <c r="O50" s="8">
        <f>'на 100 тыс'!AN12</f>
        <v>203.4612490594432</v>
      </c>
      <c r="P50" s="10"/>
      <c r="Q50" s="10"/>
      <c r="R50" s="8"/>
      <c r="S50" s="10"/>
      <c r="T50" s="10"/>
      <c r="U50" s="10"/>
      <c r="V50" s="10"/>
      <c r="W50" s="10"/>
      <c r="X50" s="43"/>
    </row>
    <row r="51" spans="1:24" ht="12.75">
      <c r="A51" s="3" t="s">
        <v>7</v>
      </c>
      <c r="B51" s="9">
        <v>293.0880078156802</v>
      </c>
      <c r="C51" s="10">
        <v>73.90376088027591</v>
      </c>
      <c r="D51" s="8">
        <v>82.82945415389713</v>
      </c>
      <c r="E51" s="8">
        <v>125.59658377292138</v>
      </c>
      <c r="F51" s="8">
        <f>'на 100 тыс'!AL13</f>
        <v>68.50194223948658</v>
      </c>
      <c r="G51" s="9">
        <v>384.86209108402824</v>
      </c>
      <c r="H51" s="10">
        <v>293.0880078156802</v>
      </c>
      <c r="I51" s="8">
        <v>73.90376088027591</v>
      </c>
      <c r="J51" s="40">
        <v>57.8</v>
      </c>
      <c r="K51" s="40">
        <v>82.82945415389713</v>
      </c>
      <c r="L51" s="40">
        <v>108.85037260319852</v>
      </c>
      <c r="M51" s="40"/>
      <c r="N51" s="10">
        <v>0</v>
      </c>
      <c r="O51" s="8">
        <f>'на 100 тыс'!AN13</f>
        <v>68.50194223948658</v>
      </c>
      <c r="P51" s="10"/>
      <c r="Q51" s="10"/>
      <c r="R51" s="8"/>
      <c r="S51" s="10"/>
      <c r="T51" s="10"/>
      <c r="U51" s="10"/>
      <c r="V51" s="10"/>
      <c r="W51" s="10"/>
      <c r="X51" s="43"/>
    </row>
    <row r="52" spans="1:24" ht="12.75">
      <c r="A52" s="3" t="s">
        <v>8</v>
      </c>
      <c r="B52" s="9">
        <v>41.664186655556215</v>
      </c>
      <c r="C52" s="10">
        <v>45.02476361999099</v>
      </c>
      <c r="D52" s="8">
        <v>37.49330476700589</v>
      </c>
      <c r="E52" s="8">
        <v>31.619720165476537</v>
      </c>
      <c r="F52" s="8">
        <f>'на 100 тыс'!AL14</f>
        <v>20.92744276039987</v>
      </c>
      <c r="G52" s="9">
        <v>17.82001782001782</v>
      </c>
      <c r="H52" s="10">
        <v>23.80810666031784</v>
      </c>
      <c r="I52" s="8">
        <v>45.02476361999099</v>
      </c>
      <c r="J52" s="40">
        <v>29.2</v>
      </c>
      <c r="K52" s="40">
        <v>21.424745581146222</v>
      </c>
      <c r="L52" s="40">
        <v>17.127348422966456</v>
      </c>
      <c r="M52" s="40"/>
      <c r="N52" s="10">
        <v>7.979361496291519</v>
      </c>
      <c r="O52" s="8">
        <f>'на 100 тыс'!AN14</f>
        <v>5.231860690099968</v>
      </c>
      <c r="P52" s="10"/>
      <c r="Q52" s="10"/>
      <c r="R52" s="8"/>
      <c r="S52" s="10"/>
      <c r="T52" s="10"/>
      <c r="U52" s="10"/>
      <c r="V52" s="10"/>
      <c r="W52" s="10"/>
      <c r="X52" s="43"/>
    </row>
    <row r="53" spans="1:24" ht="12.75">
      <c r="A53" s="3" t="s">
        <v>9</v>
      </c>
      <c r="B53" s="9">
        <v>200.57766367137356</v>
      </c>
      <c r="C53" s="10">
        <v>99.58014856281623</v>
      </c>
      <c r="D53" s="8">
        <v>46.16805170821792</v>
      </c>
      <c r="E53" s="8">
        <v>79.46511755357045</v>
      </c>
      <c r="F53" s="8">
        <f>'на 100 тыс'!AL15</f>
        <v>123.94021890105006</v>
      </c>
      <c r="G53" s="9">
        <v>212.07221058770511</v>
      </c>
      <c r="H53" s="10">
        <v>157.7877620881472</v>
      </c>
      <c r="I53" s="8">
        <v>99.58014856281623</v>
      </c>
      <c r="J53" s="40">
        <v>32.4</v>
      </c>
      <c r="K53" s="40">
        <v>29.87344522296453</v>
      </c>
      <c r="L53" s="40">
        <v>60.283882282018965</v>
      </c>
      <c r="M53" s="40"/>
      <c r="N53" s="10">
        <v>103.10572809600532</v>
      </c>
      <c r="O53" s="8">
        <f>'на 100 тыс'!AN15</f>
        <v>112.67292627368188</v>
      </c>
      <c r="P53" s="10"/>
      <c r="Q53" s="10"/>
      <c r="R53" s="8"/>
      <c r="S53" s="10"/>
      <c r="T53" s="10"/>
      <c r="U53" s="10"/>
      <c r="V53" s="10"/>
      <c r="W53" s="10"/>
      <c r="X53" s="43"/>
    </row>
    <row r="54" spans="1:24" ht="12.75">
      <c r="A54" s="3" t="s">
        <v>10</v>
      </c>
      <c r="B54" s="9">
        <v>161.7001617001617</v>
      </c>
      <c r="C54" s="10">
        <v>92.59795127032814</v>
      </c>
      <c r="D54" s="8">
        <v>124.01818933443572</v>
      </c>
      <c r="E54" s="8">
        <v>131.92612137203167</v>
      </c>
      <c r="F54" s="8">
        <f>'на 100 тыс'!AL16</f>
        <v>97.82333433825745</v>
      </c>
      <c r="G54" s="9">
        <v>148.0553499231251</v>
      </c>
      <c r="H54" s="10">
        <v>155.92515592515593</v>
      </c>
      <c r="I54" s="8">
        <v>92.59795127032814</v>
      </c>
      <c r="J54" s="40">
        <v>75.7</v>
      </c>
      <c r="K54" s="40">
        <v>118.11256127089116</v>
      </c>
      <c r="L54" s="40">
        <v>125.92947949148477</v>
      </c>
      <c r="M54" s="40"/>
      <c r="N54" s="10">
        <v>149.1950557732891</v>
      </c>
      <c r="O54" s="8">
        <f>'на 100 тыс'!AN16</f>
        <v>97.82333433825745</v>
      </c>
      <c r="P54" s="10"/>
      <c r="Q54" s="10"/>
      <c r="R54" s="8"/>
      <c r="S54" s="10"/>
      <c r="T54" s="10"/>
      <c r="U54" s="10"/>
      <c r="V54" s="10"/>
      <c r="W54" s="10"/>
      <c r="X54" s="43"/>
    </row>
    <row r="55" spans="1:24" ht="12.75">
      <c r="A55" s="3" t="s">
        <v>11</v>
      </c>
      <c r="B55" s="9">
        <v>241.0883416566213</v>
      </c>
      <c r="C55" s="10">
        <v>105.46669010370891</v>
      </c>
      <c r="D55" s="8">
        <v>91.9709371838499</v>
      </c>
      <c r="E55" s="8">
        <v>75.14559458951719</v>
      </c>
      <c r="F55" s="8">
        <f>'на 100 тыс'!AL17</f>
        <v>116.4401913875598</v>
      </c>
      <c r="G55" s="9">
        <v>414.0261934938741</v>
      </c>
      <c r="H55" s="10">
        <v>223.8677458240055</v>
      </c>
      <c r="I55" s="8">
        <v>105.46669010370891</v>
      </c>
      <c r="J55" s="40">
        <v>107.6</v>
      </c>
      <c r="K55" s="40">
        <v>91.9709371838499</v>
      </c>
      <c r="L55" s="40">
        <v>65.75239526582754</v>
      </c>
      <c r="M55" s="40"/>
      <c r="N55" s="10">
        <v>118.39234449760765</v>
      </c>
      <c r="O55" s="8">
        <f>'на 100 тыс'!AN17</f>
        <v>116.4401913875598</v>
      </c>
      <c r="P55" s="10"/>
      <c r="Q55" s="10"/>
      <c r="R55" s="8"/>
      <c r="S55" s="10"/>
      <c r="T55" s="10"/>
      <c r="U55" s="10"/>
      <c r="V55" s="10"/>
      <c r="W55" s="10"/>
      <c r="X55" s="43"/>
    </row>
    <row r="56" spans="1:24" ht="12.75">
      <c r="A56" s="3" t="s">
        <v>12</v>
      </c>
      <c r="B56" s="9">
        <v>205.77093953140346</v>
      </c>
      <c r="C56" s="10">
        <v>209.30453810293977</v>
      </c>
      <c r="D56" s="8">
        <v>93.04147691102297</v>
      </c>
      <c r="E56" s="8">
        <v>138.82002974714922</v>
      </c>
      <c r="F56" s="8">
        <f>'на 100 тыс'!AL18</f>
        <v>163.12905334070686</v>
      </c>
      <c r="G56" s="9">
        <v>299.0430622009569</v>
      </c>
      <c r="H56" s="10">
        <v>177.71126595893935</v>
      </c>
      <c r="I56" s="8">
        <v>209.30453810293977</v>
      </c>
      <c r="J56" s="40">
        <v>120.4</v>
      </c>
      <c r="K56" s="40">
        <v>83.24763723617845</v>
      </c>
      <c r="L56" s="40">
        <v>128.90431333663858</v>
      </c>
      <c r="M56" s="40"/>
      <c r="N56" s="10">
        <v>155.4974611633402</v>
      </c>
      <c r="O56" s="8">
        <f>'на 100 тыс'!AN18</f>
        <v>163.12905334070686</v>
      </c>
      <c r="P56" s="10"/>
      <c r="Q56" s="10"/>
      <c r="R56" s="8"/>
      <c r="S56" s="10"/>
      <c r="T56" s="10"/>
      <c r="U56" s="10"/>
      <c r="V56" s="10"/>
      <c r="W56" s="10"/>
      <c r="X56" s="43"/>
    </row>
    <row r="57" spans="1:24" ht="12.75">
      <c r="A57" s="3" t="s">
        <v>13</v>
      </c>
      <c r="B57" s="9">
        <v>221.28447920955125</v>
      </c>
      <c r="C57" s="10">
        <v>123.29822758797842</v>
      </c>
      <c r="D57" s="8">
        <v>127.17926977902601</v>
      </c>
      <c r="E57" s="8">
        <v>125.04757244603925</v>
      </c>
      <c r="F57" s="8">
        <f>'на 100 тыс'!AL19</f>
        <v>136.71910112359552</v>
      </c>
      <c r="G57" s="9">
        <v>398.44707805476094</v>
      </c>
      <c r="H57" s="10">
        <v>210.99217785096747</v>
      </c>
      <c r="I57" s="8">
        <v>123.29822758797842</v>
      </c>
      <c r="J57" s="40">
        <v>114.7</v>
      </c>
      <c r="K57" s="40">
        <v>127.17926977902601</v>
      </c>
      <c r="L57" s="40">
        <v>114.17387049420975</v>
      </c>
      <c r="M57" s="40"/>
      <c r="N57" s="10">
        <v>208.51685393258427</v>
      </c>
      <c r="O57" s="8">
        <f>'на 100 тыс'!AN19</f>
        <v>136.71910112359552</v>
      </c>
      <c r="P57" s="10"/>
      <c r="Q57" s="10"/>
      <c r="R57" s="8"/>
      <c r="S57" s="10"/>
      <c r="T57" s="10"/>
      <c r="U57" s="10"/>
      <c r="V57" s="10"/>
      <c r="W57" s="10"/>
      <c r="X57" s="43"/>
    </row>
    <row r="58" spans="1:24" ht="12.75">
      <c r="A58" s="3" t="s">
        <v>14</v>
      </c>
      <c r="B58" s="9">
        <v>161.7959348771362</v>
      </c>
      <c r="C58" s="10">
        <v>73.00031285848368</v>
      </c>
      <c r="D58" s="8">
        <v>137.69727783073827</v>
      </c>
      <c r="E58" s="8">
        <v>107.60787689658883</v>
      </c>
      <c r="F58" s="8">
        <f>'на 100 тыс'!AL20</f>
        <v>44.86229399402721</v>
      </c>
      <c r="G58" s="9">
        <v>415.96513815984946</v>
      </c>
      <c r="H58" s="10">
        <v>141.57144301749418</v>
      </c>
      <c r="I58" s="8">
        <v>73.00031285848368</v>
      </c>
      <c r="J58" s="40">
        <v>41.8</v>
      </c>
      <c r="K58" s="40">
        <v>84.7367863573774</v>
      </c>
      <c r="L58" s="40">
        <v>86.08630151727107</v>
      </c>
      <c r="M58" s="40"/>
      <c r="N58" s="10">
        <v>0</v>
      </c>
      <c r="O58" s="8">
        <f>'на 100 тыс'!AN20</f>
        <v>44.86229399402721</v>
      </c>
      <c r="P58" s="10"/>
      <c r="Q58" s="10"/>
      <c r="R58" s="8"/>
      <c r="S58" s="10"/>
      <c r="T58" s="10"/>
      <c r="U58" s="10"/>
      <c r="V58" s="10"/>
      <c r="W58" s="10"/>
      <c r="X58" s="43"/>
    </row>
    <row r="59" spans="1:24" ht="12.75">
      <c r="A59" s="3" t="s">
        <v>15</v>
      </c>
      <c r="B59" s="9">
        <v>240.96385542168676</v>
      </c>
      <c r="C59" s="10">
        <v>202.27829234536358</v>
      </c>
      <c r="D59" s="8">
        <v>55.53087516659262</v>
      </c>
      <c r="E59" s="8">
        <v>190.96832172545496</v>
      </c>
      <c r="F59" s="8">
        <f>'на 100 тыс'!AL21</f>
        <v>279.3709103432442</v>
      </c>
      <c r="G59" s="9">
        <v>163.04901661061857</v>
      </c>
      <c r="H59" s="10">
        <v>230.48716605552644</v>
      </c>
      <c r="I59" s="8">
        <v>202.27829234536358</v>
      </c>
      <c r="J59" s="40">
        <v>76.2</v>
      </c>
      <c r="K59" s="40">
        <v>55.53087516659262</v>
      </c>
      <c r="L59" s="40">
        <v>146.03459896652438</v>
      </c>
      <c r="M59" s="40"/>
      <c r="N59" s="10">
        <v>142.0273217770635</v>
      </c>
      <c r="O59" s="8">
        <f>'на 100 тыс'!AN21</f>
        <v>279.3709103432442</v>
      </c>
      <c r="P59" s="10"/>
      <c r="Q59" s="10"/>
      <c r="R59" s="8"/>
      <c r="S59" s="10"/>
      <c r="T59" s="10"/>
      <c r="U59" s="10"/>
      <c r="V59" s="10"/>
      <c r="W59" s="10"/>
      <c r="X59" s="43"/>
    </row>
    <row r="60" spans="1:24" ht="12.75">
      <c r="A60" s="3" t="s">
        <v>16</v>
      </c>
      <c r="B60" s="9">
        <v>111.11444788131776</v>
      </c>
      <c r="C60" s="10">
        <v>144.19610670511895</v>
      </c>
      <c r="D60" s="8">
        <v>86.1531148807225</v>
      </c>
      <c r="E60" s="8">
        <v>68.53805351928006</v>
      </c>
      <c r="F60" s="8">
        <f>'на 100 тыс'!AL22</f>
        <v>84.88653690913983</v>
      </c>
      <c r="G60" s="9">
        <v>96.92857575573998</v>
      </c>
      <c r="H60" s="10">
        <v>99.10207513739151</v>
      </c>
      <c r="I60" s="8">
        <v>144.19610670511895</v>
      </c>
      <c r="J60" s="40">
        <v>89.8</v>
      </c>
      <c r="K60" s="40">
        <v>65.35753542675499</v>
      </c>
      <c r="L60" s="40">
        <v>50.65856129685917</v>
      </c>
      <c r="M60" s="40"/>
      <c r="N60" s="10">
        <v>36.989864561844115</v>
      </c>
      <c r="O60" s="8">
        <f>'на 100 тыс'!AN22</f>
        <v>48.50659251950848</v>
      </c>
      <c r="P60" s="10"/>
      <c r="Q60" s="10"/>
      <c r="R60" s="8"/>
      <c r="S60" s="10"/>
      <c r="T60" s="10"/>
      <c r="U60" s="10"/>
      <c r="V60" s="10"/>
      <c r="W60" s="10"/>
      <c r="X60" s="43"/>
    </row>
    <row r="61" spans="1:24" ht="12.75">
      <c r="A61" s="3" t="s">
        <v>17</v>
      </c>
      <c r="B61" s="9">
        <v>157.94952794629717</v>
      </c>
      <c r="C61" s="10">
        <v>142.91472754589762</v>
      </c>
      <c r="D61" s="8">
        <v>158.53244253198957</v>
      </c>
      <c r="E61" s="8">
        <v>107.1319253137435</v>
      </c>
      <c r="F61" s="8">
        <f>'на 100 тыс'!AL23</f>
        <v>235.17587939698493</v>
      </c>
      <c r="G61" s="9">
        <v>138.74066168623267</v>
      </c>
      <c r="H61" s="10">
        <v>140.00071795239975</v>
      </c>
      <c r="I61" s="8">
        <v>142.91472754589762</v>
      </c>
      <c r="J61" s="40">
        <v>51.8</v>
      </c>
      <c r="K61" s="40">
        <v>135.88495074170535</v>
      </c>
      <c r="L61" s="40">
        <v>80.34894398530763</v>
      </c>
      <c r="M61" s="40"/>
      <c r="N61" s="10">
        <v>167.38306919211442</v>
      </c>
      <c r="O61" s="8">
        <f>'на 100 тыс'!AN23</f>
        <v>219.49748743718595</v>
      </c>
      <c r="P61" s="10"/>
      <c r="Q61" s="10"/>
      <c r="R61" s="8"/>
      <c r="S61" s="10"/>
      <c r="T61" s="10"/>
      <c r="U61" s="10"/>
      <c r="V61" s="10"/>
      <c r="W61" s="10"/>
      <c r="X61" s="43"/>
    </row>
    <row r="62" spans="1:24" ht="12.75">
      <c r="A62" s="3" t="s">
        <v>18</v>
      </c>
      <c r="B62" s="9">
        <v>114.25773280013058</v>
      </c>
      <c r="C62" s="10">
        <v>111.65791323766594</v>
      </c>
      <c r="D62" s="8">
        <v>123.09207287050714</v>
      </c>
      <c r="E62" s="8">
        <v>111.29431162407255</v>
      </c>
      <c r="F62" s="8">
        <f>'на 100 тыс'!AL24</f>
        <v>67.64509673115411</v>
      </c>
      <c r="G62" s="9">
        <v>221.46164686933764</v>
      </c>
      <c r="H62" s="10">
        <v>102.01583285725944</v>
      </c>
      <c r="I62" s="8">
        <v>111.65791323766594</v>
      </c>
      <c r="J62" s="40">
        <v>102.7</v>
      </c>
      <c r="K62" s="40">
        <v>102.57672739208928</v>
      </c>
      <c r="L62" s="40">
        <v>90.68425391591096</v>
      </c>
      <c r="M62" s="40"/>
      <c r="N62" s="10">
        <v>77.37658438959306</v>
      </c>
      <c r="O62" s="8">
        <f>'на 100 тыс'!AN24</f>
        <v>67.64509673115411</v>
      </c>
      <c r="P62" s="10"/>
      <c r="Q62" s="10"/>
      <c r="R62" s="8"/>
      <c r="S62" s="10"/>
      <c r="T62" s="10"/>
      <c r="U62" s="10"/>
      <c r="V62" s="10"/>
      <c r="W62" s="10"/>
      <c r="X62" s="43"/>
    </row>
    <row r="63" spans="1:24" ht="12.75">
      <c r="A63" s="3" t="s">
        <v>19</v>
      </c>
      <c r="B63" s="9">
        <v>118.17107535678575</v>
      </c>
      <c r="C63" s="10">
        <v>101.46665436767826</v>
      </c>
      <c r="D63" s="8">
        <v>86.06674954575882</v>
      </c>
      <c r="E63" s="8">
        <v>97.37098344693281</v>
      </c>
      <c r="F63" s="8">
        <f>'на 100 тыс'!AL25</f>
        <v>160.9204522912121</v>
      </c>
      <c r="G63" s="9">
        <v>205.35714285714286</v>
      </c>
      <c r="H63" s="10">
        <v>99.99090991728025</v>
      </c>
      <c r="I63" s="8">
        <v>101.46665436767826</v>
      </c>
      <c r="J63" s="40">
        <v>65.5</v>
      </c>
      <c r="K63" s="40">
        <v>66.94080520225687</v>
      </c>
      <c r="L63" s="40">
        <v>87.63388510223953</v>
      </c>
      <c r="M63" s="40"/>
      <c r="N63" s="10">
        <v>122.7137472723666</v>
      </c>
      <c r="O63" s="8">
        <f>'на 100 тыс'!AN25</f>
        <v>120.69033921840904</v>
      </c>
      <c r="P63" s="10"/>
      <c r="Q63" s="10"/>
      <c r="R63" s="8"/>
      <c r="S63" s="10"/>
      <c r="T63" s="10"/>
      <c r="U63" s="10"/>
      <c r="V63" s="10"/>
      <c r="W63" s="10"/>
      <c r="X63" s="43"/>
    </row>
    <row r="64" spans="1:24" ht="12.75">
      <c r="A64" s="3" t="s">
        <v>20</v>
      </c>
      <c r="B64" s="9">
        <v>230.0966405890474</v>
      </c>
      <c r="C64" s="10">
        <v>109.25550179491181</v>
      </c>
      <c r="D64" s="8">
        <v>105.32285505954792</v>
      </c>
      <c r="E64" s="8">
        <v>172.58382642998026</v>
      </c>
      <c r="F64" s="8">
        <f>'на 100 тыс'!AL26</f>
        <v>373.32440799933056</v>
      </c>
      <c r="G64" s="9">
        <v>38.086532602071905</v>
      </c>
      <c r="H64" s="10">
        <v>214.75686454977756</v>
      </c>
      <c r="I64" s="8">
        <v>109.25550179491181</v>
      </c>
      <c r="J64" s="40">
        <v>103</v>
      </c>
      <c r="K64" s="40">
        <v>97.22109697804423</v>
      </c>
      <c r="L64" s="40">
        <v>147.92899408284023</v>
      </c>
      <c r="M64" s="40"/>
      <c r="N64" s="10">
        <v>465.8522299389173</v>
      </c>
      <c r="O64" s="8">
        <f>'на 100 тыс'!AN26</f>
        <v>373.32440799933056</v>
      </c>
      <c r="P64" s="10"/>
      <c r="Q64" s="10"/>
      <c r="R64" s="8"/>
      <c r="S64" s="10"/>
      <c r="T64" s="10"/>
      <c r="U64" s="10"/>
      <c r="V64" s="10"/>
      <c r="W64" s="10"/>
      <c r="X64" s="43"/>
    </row>
    <row r="65" spans="1:24" ht="12.75">
      <c r="A65" s="3" t="s">
        <v>21</v>
      </c>
      <c r="B65" s="9">
        <v>192.12295869356387</v>
      </c>
      <c r="C65" s="10">
        <v>109.70353924513518</v>
      </c>
      <c r="D65" s="8">
        <v>86.5369486547438</v>
      </c>
      <c r="E65" s="8">
        <v>112.5212612848358</v>
      </c>
      <c r="F65" s="8">
        <f>'на 100 тыс'!AL27</f>
        <v>160.74825618262523</v>
      </c>
      <c r="G65" s="9">
        <v>289.5505560395634</v>
      </c>
      <c r="H65" s="10">
        <v>189.5267024950022</v>
      </c>
      <c r="I65" s="8">
        <v>109.70353924513518</v>
      </c>
      <c r="J65" s="40">
        <v>84.1</v>
      </c>
      <c r="K65" s="40">
        <v>78.66995332249437</v>
      </c>
      <c r="L65" s="40">
        <v>102.05416721182782</v>
      </c>
      <c r="M65" s="40"/>
      <c r="N65" s="10">
        <v>147.0989220038047</v>
      </c>
      <c r="O65" s="8">
        <f>'на 100 тыс'!AN27</f>
        <v>150.0317057704502</v>
      </c>
      <c r="P65" s="10"/>
      <c r="Q65" s="10"/>
      <c r="R65" s="8"/>
      <c r="S65" s="10"/>
      <c r="T65" s="10"/>
      <c r="U65" s="10"/>
      <c r="V65" s="10"/>
      <c r="W65" s="10"/>
      <c r="X65" s="43"/>
    </row>
    <row r="66" spans="1:24" ht="12.75">
      <c r="A66" s="3" t="s">
        <v>22</v>
      </c>
      <c r="B66" s="9">
        <v>206.12018392262564</v>
      </c>
      <c r="C66" s="10">
        <v>79.58826338409295</v>
      </c>
      <c r="D66" s="8">
        <v>86.19760801637754</v>
      </c>
      <c r="E66" s="8">
        <v>135.78101238322833</v>
      </c>
      <c r="F66" s="8">
        <f>'на 100 тыс'!AL28</f>
        <v>221.88183807439825</v>
      </c>
      <c r="G66" s="9">
        <v>290.4827294813563</v>
      </c>
      <c r="H66" s="10">
        <v>206.12018392262564</v>
      </c>
      <c r="I66" s="8">
        <v>79.58826338409295</v>
      </c>
      <c r="J66" s="40">
        <v>48</v>
      </c>
      <c r="K66" s="40">
        <v>80.81025751535395</v>
      </c>
      <c r="L66" s="40">
        <v>108.62480990658267</v>
      </c>
      <c r="M66" s="40"/>
      <c r="N66" s="10">
        <v>304.56236323851203</v>
      </c>
      <c r="O66" s="8">
        <f>'на 100 тыс'!AN28</f>
        <v>221.88183807439825</v>
      </c>
      <c r="P66" s="10"/>
      <c r="Q66" s="10"/>
      <c r="R66" s="8"/>
      <c r="S66" s="10"/>
      <c r="T66" s="10"/>
      <c r="U66" s="10"/>
      <c r="V66" s="10"/>
      <c r="W66" s="10"/>
      <c r="X66" s="43"/>
    </row>
    <row r="67" spans="1:24" ht="12.75">
      <c r="A67" s="3" t="s">
        <v>23</v>
      </c>
      <c r="B67" s="9">
        <v>174.00761283306144</v>
      </c>
      <c r="C67" s="10">
        <v>331.49171270718233</v>
      </c>
      <c r="D67" s="8">
        <v>215.39507992291124</v>
      </c>
      <c r="E67" s="8">
        <v>186.50192330108405</v>
      </c>
      <c r="F67" s="8">
        <f>'на 100 тыс'!AL29</f>
        <v>193.88145315487571</v>
      </c>
      <c r="G67" s="9">
        <v>538.3153894870171</v>
      </c>
      <c r="H67" s="10">
        <v>174.00761283306144</v>
      </c>
      <c r="I67" s="8">
        <v>331.49171270718233</v>
      </c>
      <c r="J67" s="40">
        <v>135.1</v>
      </c>
      <c r="K67" s="40">
        <v>192.72191361523636</v>
      </c>
      <c r="L67" s="40">
        <v>174.8455530947663</v>
      </c>
      <c r="M67" s="40"/>
      <c r="N67" s="10">
        <v>221.77342256214146</v>
      </c>
      <c r="O67" s="8">
        <f>'на 100 тыс'!AN29</f>
        <v>193.88145315487571</v>
      </c>
      <c r="P67" s="10"/>
      <c r="Q67" s="10"/>
      <c r="R67" s="8"/>
      <c r="S67" s="10"/>
      <c r="T67" s="10"/>
      <c r="U67" s="10"/>
      <c r="V67" s="10"/>
      <c r="W67" s="10"/>
      <c r="X67" s="43"/>
    </row>
    <row r="68" spans="1:24" ht="12.75">
      <c r="A68" s="3" t="s">
        <v>24</v>
      </c>
      <c r="B68" s="9">
        <v>148.83028696339704</v>
      </c>
      <c r="C68" s="10">
        <v>60.42576926652412</v>
      </c>
      <c r="D68" s="8">
        <v>98.6842105263158</v>
      </c>
      <c r="E68" s="8">
        <v>99.82886480319452</v>
      </c>
      <c r="F68" s="8">
        <f>'на 100 тыс'!AL30</f>
        <v>58.53940152025402</v>
      </c>
      <c r="G68" s="9">
        <v>162.29249744968934</v>
      </c>
      <c r="H68" s="10">
        <v>134.8774475605786</v>
      </c>
      <c r="I68" s="8">
        <v>60.42576926652412</v>
      </c>
      <c r="J68" s="40">
        <v>46.5</v>
      </c>
      <c r="K68" s="40">
        <v>84.58646616541354</v>
      </c>
      <c r="L68" s="40">
        <v>90.32135386955694</v>
      </c>
      <c r="M68" s="40"/>
      <c r="N68" s="10">
        <v>29.760415664389495</v>
      </c>
      <c r="O68" s="8">
        <f>'на 100 тыс'!AN30</f>
        <v>39.02626768016935</v>
      </c>
      <c r="P68" s="10"/>
      <c r="Q68" s="10"/>
      <c r="R68" s="8"/>
      <c r="S68" s="10"/>
      <c r="T68" s="10"/>
      <c r="U68" s="10"/>
      <c r="V68" s="10"/>
      <c r="W68" s="10"/>
      <c r="X68" s="43"/>
    </row>
    <row r="69" spans="1:24" ht="12.75">
      <c r="A69" s="3" t="s">
        <v>25</v>
      </c>
      <c r="B69" s="9">
        <v>274.24231769917725</v>
      </c>
      <c r="C69" s="10">
        <v>136.12265367531165</v>
      </c>
      <c r="D69" s="8">
        <v>169.06792119964717</v>
      </c>
      <c r="E69" s="8">
        <v>156.49452269170578</v>
      </c>
      <c r="F69" s="8">
        <f>'на 100 тыс'!AL31</f>
        <v>218.26568265682656</v>
      </c>
      <c r="G69" s="9">
        <v>386.42009384487994</v>
      </c>
      <c r="H69" s="10">
        <v>246.11490049926167</v>
      </c>
      <c r="I69" s="8">
        <v>136.12265367531165</v>
      </c>
      <c r="J69" s="40">
        <v>108.7</v>
      </c>
      <c r="K69" s="40">
        <v>169.06792119964717</v>
      </c>
      <c r="L69" s="40">
        <v>149.04240256352932</v>
      </c>
      <c r="M69" s="40"/>
      <c r="N69" s="10">
        <v>190.22140221402213</v>
      </c>
      <c r="O69" s="8">
        <f>'на 100 тыс'!AN31</f>
        <v>218.26568265682656</v>
      </c>
      <c r="P69" s="10"/>
      <c r="Q69" s="10"/>
      <c r="R69" s="8"/>
      <c r="S69" s="10"/>
      <c r="T69" s="10"/>
      <c r="U69" s="10"/>
      <c r="V69" s="10"/>
      <c r="W69" s="10"/>
      <c r="X69" s="43"/>
    </row>
    <row r="70" spans="1:24" ht="12.75">
      <c r="A70" s="3" t="s">
        <v>27</v>
      </c>
      <c r="B70" s="9">
        <v>63.07772210968306</v>
      </c>
      <c r="C70" s="10">
        <v>38.31632462337856</v>
      </c>
      <c r="D70" s="10">
        <v>46.26499163671305</v>
      </c>
      <c r="E70" s="10">
        <v>61.09103026320052</v>
      </c>
      <c r="F70" s="10">
        <f>'на 100 тыс'!AL33</f>
        <v>70.0017258808156</v>
      </c>
      <c r="G70" s="9">
        <v>27.491930170497366</v>
      </c>
      <c r="H70" s="10">
        <v>49.426573294900905</v>
      </c>
      <c r="I70" s="10">
        <v>38.31632462337856</v>
      </c>
      <c r="J70" s="51">
        <v>34</v>
      </c>
      <c r="K70" s="51">
        <v>28.161299257129684</v>
      </c>
      <c r="L70" s="51">
        <v>43.812759077648856</v>
      </c>
      <c r="M70" s="51"/>
      <c r="N70" s="10">
        <v>53.381493626568705</v>
      </c>
      <c r="O70" s="10">
        <f>'на 100 тыс'!AN33</f>
        <v>50.62624818166128</v>
      </c>
      <c r="P70" s="10"/>
      <c r="Q70" s="10"/>
      <c r="R70" s="10"/>
      <c r="S70" s="10"/>
      <c r="T70" s="10"/>
      <c r="U70" s="10"/>
      <c r="V70" s="10"/>
      <c r="W70" s="10"/>
      <c r="X70" s="43"/>
    </row>
    <row r="71" spans="1:24" ht="12.75">
      <c r="A71" s="3" t="s">
        <v>28</v>
      </c>
      <c r="B71" s="9">
        <v>136.671936355755</v>
      </c>
      <c r="C71" s="10">
        <v>98.755879538189</v>
      </c>
      <c r="D71" s="10">
        <v>50.98763040086475</v>
      </c>
      <c r="E71" s="10">
        <v>66.63249615581753</v>
      </c>
      <c r="F71" s="10">
        <f>'на 100 тыс'!AL34</f>
        <v>99.9989727258719</v>
      </c>
      <c r="G71" s="9">
        <v>153.63171121308005</v>
      </c>
      <c r="H71" s="10">
        <v>127.49247794380132</v>
      </c>
      <c r="I71" s="10">
        <v>98.755879538189</v>
      </c>
      <c r="J71" s="51">
        <v>34.6</v>
      </c>
      <c r="K71" s="51">
        <v>43.84936214474369</v>
      </c>
      <c r="L71" s="51">
        <v>59.45668887749872</v>
      </c>
      <c r="M71" s="51"/>
      <c r="N71" s="10">
        <v>114.38491961579948</v>
      </c>
      <c r="O71" s="10">
        <f>'на 100 тыс'!AN34</f>
        <v>87.4991011351379</v>
      </c>
      <c r="P71" s="10"/>
      <c r="Q71" s="10"/>
      <c r="R71" s="10"/>
      <c r="S71" s="10"/>
      <c r="T71" s="10"/>
      <c r="U71" s="10"/>
      <c r="V71" s="10"/>
      <c r="W71" s="10"/>
      <c r="X71" s="43"/>
    </row>
    <row r="72" spans="1:24" ht="12.75">
      <c r="A72" s="3" t="s">
        <v>29</v>
      </c>
      <c r="B72" s="9">
        <v>119.06141672549495</v>
      </c>
      <c r="C72" s="10">
        <v>120.49466229785435</v>
      </c>
      <c r="D72" s="10">
        <v>92.92092109198103</v>
      </c>
      <c r="E72" s="10">
        <v>116.05914718019257</v>
      </c>
      <c r="F72" s="10">
        <f>'на 100 тыс'!AL35</f>
        <v>114.15334321992617</v>
      </c>
      <c r="G72" s="9">
        <v>170.3165575028649</v>
      </c>
      <c r="H72" s="10">
        <v>113.79321244560579</v>
      </c>
      <c r="I72" s="10">
        <v>120.49466229785435</v>
      </c>
      <c r="J72" s="51">
        <v>68.1</v>
      </c>
      <c r="K72" s="51">
        <v>88.64869483487846</v>
      </c>
      <c r="L72" s="51">
        <v>99.9398211829436</v>
      </c>
      <c r="M72" s="51"/>
      <c r="N72" s="10">
        <v>73.65800326907048</v>
      </c>
      <c r="O72" s="10">
        <f>'на 100 тыс'!AN35</f>
        <v>92.20077721609422</v>
      </c>
      <c r="P72" s="10"/>
      <c r="Q72" s="10"/>
      <c r="R72" s="10"/>
      <c r="S72" s="10"/>
      <c r="T72" s="10"/>
      <c r="U72" s="10"/>
      <c r="V72" s="10"/>
      <c r="W72" s="10"/>
      <c r="X72" s="43"/>
    </row>
    <row r="73" spans="1:24" ht="12.75">
      <c r="A73" s="3" t="s">
        <v>30</v>
      </c>
      <c r="B73" s="9">
        <v>136.43385967376256</v>
      </c>
      <c r="C73" s="10">
        <v>62.27775880426703</v>
      </c>
      <c r="D73" s="10">
        <v>80.61753028195982</v>
      </c>
      <c r="E73" s="10">
        <v>79.06260136230944</v>
      </c>
      <c r="F73" s="10">
        <f>'на 100 тыс'!AL36</f>
        <v>140.4517955716701</v>
      </c>
      <c r="G73" s="9">
        <v>148.12109406704002</v>
      </c>
      <c r="H73" s="10">
        <v>126.40195822716238</v>
      </c>
      <c r="I73" s="10">
        <v>62.27775880426703</v>
      </c>
      <c r="J73" s="51">
        <v>38.2</v>
      </c>
      <c r="K73" s="51">
        <v>72.55577725376384</v>
      </c>
      <c r="L73" s="51">
        <v>75.00810898475511</v>
      </c>
      <c r="M73" s="51"/>
      <c r="N73" s="10">
        <v>100.80459535982726</v>
      </c>
      <c r="O73" s="10">
        <f>'на 100 тыс'!AN36</f>
        <v>132.1899252439248</v>
      </c>
      <c r="P73" s="10"/>
      <c r="Q73" s="10"/>
      <c r="R73" s="10"/>
      <c r="S73" s="10"/>
      <c r="T73" s="10"/>
      <c r="U73" s="10"/>
      <c r="V73" s="10"/>
      <c r="W73" s="10"/>
      <c r="X73" s="43"/>
    </row>
    <row r="74" spans="1:24" ht="12.75">
      <c r="A74" s="3" t="s">
        <v>31</v>
      </c>
      <c r="B74" s="9">
        <v>141.18495228749663</v>
      </c>
      <c r="C74" s="10">
        <v>101.8011752492113</v>
      </c>
      <c r="D74" s="10">
        <v>98.04922888366868</v>
      </c>
      <c r="E74" s="10">
        <v>87.35419557062843</v>
      </c>
      <c r="F74" s="10">
        <f>'на 100 тыс'!AL37</f>
        <v>50.51006112431378</v>
      </c>
      <c r="G74" s="9">
        <v>83.87167633520713</v>
      </c>
      <c r="H74" s="10">
        <v>128.1678999489331</v>
      </c>
      <c r="I74" s="10">
        <v>101.8011752492113</v>
      </c>
      <c r="J74" s="51">
        <v>62.9</v>
      </c>
      <c r="K74" s="51">
        <v>79.6649984679808</v>
      </c>
      <c r="L74" s="51">
        <v>72.9664457119367</v>
      </c>
      <c r="M74" s="51"/>
      <c r="N74" s="10">
        <v>38.51765755855585</v>
      </c>
      <c r="O74" s="10">
        <f>'на 100 тыс'!AN37</f>
        <v>37.882545843235334</v>
      </c>
      <c r="P74" s="10"/>
      <c r="Q74" s="10"/>
      <c r="R74" s="10"/>
      <c r="S74" s="10"/>
      <c r="T74" s="10"/>
      <c r="U74" s="10"/>
      <c r="V74" s="10"/>
      <c r="W74" s="10"/>
      <c r="X74" s="43"/>
    </row>
    <row r="75" spans="1:24" ht="12.75">
      <c r="A75" s="3"/>
      <c r="B75" s="15"/>
      <c r="C75" s="10"/>
      <c r="D75" s="51"/>
      <c r="E75" s="51"/>
      <c r="F75" s="43"/>
      <c r="G75" s="46"/>
      <c r="H75" s="71"/>
      <c r="I75" s="10"/>
      <c r="J75" s="51"/>
      <c r="K75" s="51"/>
      <c r="L75" s="51"/>
      <c r="M75" s="51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110"/>
    </row>
    <row r="76" spans="1:24" ht="13.5" thickBot="1">
      <c r="A76" s="4" t="s">
        <v>34</v>
      </c>
      <c r="B76" s="48">
        <v>114.2814209649069</v>
      </c>
      <c r="C76" s="72">
        <v>77.43743384866023</v>
      </c>
      <c r="D76" s="111">
        <v>69.56067221744112</v>
      </c>
      <c r="E76" s="111">
        <v>80.58279170043596</v>
      </c>
      <c r="F76" s="49">
        <f>'на 100 тыс'!AL41</f>
        <v>96.39179979846017</v>
      </c>
      <c r="G76" s="48">
        <v>120.20252543924336</v>
      </c>
      <c r="H76" s="72">
        <v>100.9</v>
      </c>
      <c r="I76" s="72">
        <v>77.4</v>
      </c>
      <c r="J76" s="111">
        <v>51.9</v>
      </c>
      <c r="K76" s="111">
        <v>55.4</v>
      </c>
      <c r="L76" s="219">
        <v>65.48593343609791</v>
      </c>
      <c r="M76" s="111"/>
      <c r="N76" s="112">
        <v>80.05864343583103</v>
      </c>
      <c r="O76" s="112">
        <f>'на 100 тыс'!AN41</f>
        <v>80.77525122775992</v>
      </c>
      <c r="P76" s="112"/>
      <c r="Q76" s="112"/>
      <c r="R76" s="112"/>
      <c r="S76" s="112"/>
      <c r="T76" s="112"/>
      <c r="U76" s="112"/>
      <c r="V76" s="112"/>
      <c r="W76" s="112"/>
      <c r="X76" s="137"/>
    </row>
  </sheetData>
  <sheetProtection/>
  <mergeCells count="8">
    <mergeCell ref="Y5:AA5"/>
    <mergeCell ref="A40:M40"/>
    <mergeCell ref="B42:F43"/>
    <mergeCell ref="G43:X43"/>
    <mergeCell ref="A4:A6"/>
    <mergeCell ref="A42:A44"/>
    <mergeCell ref="B4:F5"/>
    <mergeCell ref="G5:X5"/>
  </mergeCells>
  <conditionalFormatting sqref="Z7:Z38">
    <cfRule type="cellIs" priority="5" dxfId="5" operator="greaterThan" stopIfTrue="1">
      <formula>7</formula>
    </cfRule>
  </conditionalFormatting>
  <conditionalFormatting sqref="AA7:AA38">
    <cfRule type="cellIs" priority="4" dxfId="5" operator="greaterThan" stopIfTrue="1">
      <formula>7</formula>
    </cfRule>
  </conditionalFormatting>
  <conditionalFormatting sqref="Z7:AA38">
    <cfRule type="cellIs" priority="3" dxfId="6" operator="greaterThan" stopIfTrue="1">
      <formula>15</formula>
    </cfRule>
  </conditionalFormatting>
  <conditionalFormatting sqref="Z38">
    <cfRule type="cellIs" priority="2" dxfId="5" operator="greaterThan" stopIfTrue="1">
      <formula>7</formula>
    </cfRule>
  </conditionalFormatting>
  <conditionalFormatting sqref="Z38">
    <cfRule type="cellIs" priority="1" dxfId="5" operator="greaterThan" stopIfTrue="1">
      <formula>7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Татьяна Н. Костылева</cp:lastModifiedBy>
  <cp:lastPrinted>2017-05-02T05:18:10Z</cp:lastPrinted>
  <dcterms:created xsi:type="dcterms:W3CDTF">2013-04-28T17:57:04Z</dcterms:created>
  <dcterms:modified xsi:type="dcterms:W3CDTF">2019-05-07T13:31:22Z</dcterms:modified>
  <cp:category/>
  <cp:version/>
  <cp:contentType/>
  <cp:contentStatus/>
</cp:coreProperties>
</file>