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105" windowWidth="13200" windowHeight="12765" activeTab="1"/>
  </bookViews>
  <sheets>
    <sheet name="абс" sheetId="1" r:id="rId1"/>
    <sheet name="на 100 тыс" sheetId="2" r:id="rId2"/>
    <sheet name="Лист1" sheetId="3" r:id="rId3"/>
  </sheets>
  <definedNames>
    <definedName name="_xlnm.Print_Area" localSheetId="0">'абс'!$A$1:$AN$41</definedName>
    <definedName name="_xlnm.Print_Area" localSheetId="1">'на 100 тыс'!$A$2:$AP$46</definedName>
  </definedNames>
  <calcPr fullCalcOnLoad="1"/>
</workbook>
</file>

<file path=xl/sharedStrings.xml><?xml version="1.0" encoding="utf-8"?>
<sst xmlns="http://schemas.openxmlformats.org/spreadsheetml/2006/main" count="295" uniqueCount="79">
  <si>
    <t>Территории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</si>
  <si>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</si>
  <si>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</si>
  <si>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</si>
  <si>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</si>
  <si>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</si>
  <si>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</si>
  <si>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</si>
  <si>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</si>
  <si>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</si>
  <si>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</si>
  <si>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</si>
  <si>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</si>
  <si>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</si>
  <si>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</si>
  <si>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</si>
  <si>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</si>
  <si>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</si>
  <si>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</si>
  <si>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</si>
  <si>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</si>
  <si>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</si>
  <si>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</si>
  <si>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</si>
  <si>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</si>
  <si>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</si>
  <si>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</si>
  <si>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</si>
  <si>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</si>
  <si>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</si>
  <si>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</si>
  <si>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</si>
  <si>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</si>
  <si>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</si>
  <si>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</si>
  <si>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Новообразования</t>
  </si>
  <si>
    <t>всего</t>
  </si>
  <si>
    <t xml:space="preserve">из них злокачественные </t>
  </si>
  <si>
    <t>Сердечно-сосудистые заболевания</t>
  </si>
  <si>
    <t>ИБС</t>
  </si>
  <si>
    <t>в т.ч.ОИМ</t>
  </si>
  <si>
    <t>ЦВБ</t>
  </si>
  <si>
    <t>в т.ч.ОНМК</t>
  </si>
  <si>
    <t>Несчастные случаи, травмы и отравления</t>
  </si>
  <si>
    <t>в т.ч. ДТП</t>
  </si>
  <si>
    <t>суициды</t>
  </si>
  <si>
    <t>Симптомы, признаки и др.отклонения от нормы</t>
  </si>
  <si>
    <t>Болезни органов пищеварения</t>
  </si>
  <si>
    <t>Болезни органов дыхания</t>
  </si>
  <si>
    <t>Туберкулез</t>
  </si>
  <si>
    <t>население</t>
  </si>
  <si>
    <t>ПФО</t>
  </si>
  <si>
    <t>РФ</t>
  </si>
  <si>
    <t>старость</t>
  </si>
  <si>
    <t>Сахарный диабет</t>
  </si>
  <si>
    <t>Пневмонии</t>
  </si>
  <si>
    <t>доля старости</t>
  </si>
  <si>
    <t>доля с/м</t>
  </si>
  <si>
    <t>всего умерло</t>
  </si>
  <si>
    <t>Болезни нервной системы</t>
  </si>
  <si>
    <t>Психические болезни</t>
  </si>
  <si>
    <t>глазов+район</t>
  </si>
  <si>
    <t>1 мес 2018</t>
  </si>
  <si>
    <t>2 мес 2018</t>
  </si>
  <si>
    <t>3 мес 2018</t>
  </si>
  <si>
    <t>4 мес 2018</t>
  </si>
  <si>
    <t>5 мес 2018</t>
  </si>
  <si>
    <t>6 мес 2018</t>
  </si>
  <si>
    <t>7 мес 2018</t>
  </si>
  <si>
    <t>8 мес 2018</t>
  </si>
  <si>
    <t>9 мес 2018</t>
  </si>
  <si>
    <t>10 мес 2018</t>
  </si>
  <si>
    <t>11 мес 2018</t>
  </si>
  <si>
    <t>12 мес 2018</t>
  </si>
  <si>
    <t>-</t>
  </si>
  <si>
    <t>Число умерших от некоторых причин в разрезе территорий Удмуртской Республики за 2013, 2014, 2015 , 2017 и 6 месяцев 2018 года</t>
  </si>
  <si>
    <t>Смертность населения за 2013, 2014, 2015,2017, 6 месяцев 2018 года</t>
  </si>
  <si>
    <t>за 6 месяцев</t>
  </si>
  <si>
    <t>Число умерших от некоторых причин в разрезе территорий Удмуртской Республики за 6 месяцев 2017- 2018гг.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</si>
</sst>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76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1" fontId="1" fillId="0" borderId="35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/>
    </xf>
    <xf numFmtId="176" fontId="1" fillId="33" borderId="43" xfId="0" applyNumberFormat="1" applyFont="1" applyFill="1" applyBorder="1" applyAlignment="1">
      <alignment horizontal="center"/>
    </xf>
    <xf numFmtId="176" fontId="1" fillId="33" borderId="44" xfId="0" applyNumberFormat="1" applyFont="1" applyFill="1" applyBorder="1" applyAlignment="1">
      <alignment horizontal="center"/>
    </xf>
    <xf numFmtId="176" fontId="1" fillId="33" borderId="45" xfId="0" applyNumberFormat="1" applyFont="1" applyFill="1" applyBorder="1" applyAlignment="1">
      <alignment horizontal="center"/>
    </xf>
    <xf numFmtId="176" fontId="1" fillId="33" borderId="46" xfId="0" applyNumberFormat="1" applyFont="1" applyFill="1" applyBorder="1" applyAlignment="1">
      <alignment horizontal="center"/>
    </xf>
    <xf numFmtId="176" fontId="1" fillId="33" borderId="47" xfId="0" applyNumberFormat="1" applyFont="1" applyFill="1" applyBorder="1" applyAlignment="1">
      <alignment horizontal="center"/>
    </xf>
    <xf numFmtId="176" fontId="1" fillId="33" borderId="25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9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1" fillId="0" borderId="3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1" xfId="0" applyFont="1" applyBorder="1" applyAlignment="1">
      <alignment/>
    </xf>
    <xf numFmtId="1" fontId="1" fillId="0" borderId="24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1" fontId="0" fillId="0" borderId="52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176" fontId="1" fillId="0" borderId="58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176" fontId="0" fillId="0" borderId="59" xfId="0" applyNumberForma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176" fontId="1" fillId="33" borderId="42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1" fontId="1" fillId="0" borderId="64" xfId="0" applyNumberFormat="1" applyFont="1" applyBorder="1" applyAlignment="1">
      <alignment horizontal="center"/>
    </xf>
    <xf numFmtId="176" fontId="1" fillId="0" borderId="47" xfId="0" applyNumberFormat="1" applyFont="1" applyBorder="1" applyAlignment="1">
      <alignment/>
    </xf>
    <xf numFmtId="0" fontId="0" fillId="0" borderId="60" xfId="0" applyFont="1" applyFill="1" applyBorder="1" applyAlignment="1">
      <alignment/>
    </xf>
    <xf numFmtId="1" fontId="0" fillId="0" borderId="0" xfId="0" applyNumberFormat="1" applyAlignment="1">
      <alignment horizontal="center"/>
    </xf>
    <xf numFmtId="176" fontId="1" fillId="33" borderId="35" xfId="0" applyNumberFormat="1" applyFon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1" fillId="0" borderId="29" xfId="0" applyNumberFormat="1" applyFont="1" applyFill="1" applyBorder="1" applyAlignment="1">
      <alignment horizontal="center"/>
    </xf>
    <xf numFmtId="176" fontId="1" fillId="0" borderId="30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" fontId="0" fillId="0" borderId="61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 horizontal="center"/>
    </xf>
    <xf numFmtId="176" fontId="0" fillId="0" borderId="67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68" xfId="0" applyNumberForma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57" xfId="0" applyNumberFormat="1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  <xf numFmtId="176" fontId="0" fillId="0" borderId="52" xfId="0" applyNumberFormat="1" applyFill="1" applyBorder="1" applyAlignment="1">
      <alignment horizontal="center"/>
    </xf>
    <xf numFmtId="176" fontId="0" fillId="0" borderId="5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176" fontId="1" fillId="0" borderId="33" xfId="0" applyNumberFormat="1" applyFont="1" applyBorder="1" applyAlignment="1">
      <alignment/>
    </xf>
    <xf numFmtId="176" fontId="1" fillId="33" borderId="50" xfId="0" applyNumberFormat="1" applyFont="1" applyFill="1" applyBorder="1" applyAlignment="1">
      <alignment horizontal="center"/>
    </xf>
    <xf numFmtId="176" fontId="1" fillId="33" borderId="59" xfId="0" applyNumberFormat="1" applyFont="1" applyFill="1" applyBorder="1" applyAlignment="1">
      <alignment horizontal="center"/>
    </xf>
    <xf numFmtId="176" fontId="1" fillId="33" borderId="38" xfId="0" applyNumberFormat="1" applyFont="1" applyFill="1" applyBorder="1" applyAlignment="1">
      <alignment horizontal="center"/>
    </xf>
    <xf numFmtId="176" fontId="1" fillId="33" borderId="39" xfId="0" applyNumberFormat="1" applyFont="1" applyFill="1" applyBorder="1" applyAlignment="1">
      <alignment horizontal="center"/>
    </xf>
    <xf numFmtId="176" fontId="1" fillId="33" borderId="69" xfId="0" applyNumberFormat="1" applyFont="1" applyFill="1" applyBorder="1" applyAlignment="1">
      <alignment horizontal="center"/>
    </xf>
    <xf numFmtId="176" fontId="1" fillId="33" borderId="60" xfId="0" applyNumberFormat="1" applyFont="1" applyFill="1" applyBorder="1" applyAlignment="1">
      <alignment horizontal="center"/>
    </xf>
    <xf numFmtId="176" fontId="0" fillId="0" borderId="48" xfId="0" applyNumberFormat="1" applyFill="1" applyBorder="1" applyAlignment="1">
      <alignment horizontal="center"/>
    </xf>
    <xf numFmtId="176" fontId="0" fillId="0" borderId="29" xfId="0" applyNumberFormat="1" applyFill="1" applyBorder="1" applyAlignment="1">
      <alignment horizontal="center"/>
    </xf>
    <xf numFmtId="176" fontId="0" fillId="0" borderId="65" xfId="0" applyNumberFormat="1" applyFill="1" applyBorder="1" applyAlignment="1">
      <alignment horizontal="center"/>
    </xf>
    <xf numFmtId="176" fontId="0" fillId="0" borderId="70" xfId="0" applyNumberFormat="1" applyBorder="1" applyAlignment="1">
      <alignment horizontal="center"/>
    </xf>
    <xf numFmtId="176" fontId="0" fillId="0" borderId="71" xfId="0" applyNumberFormat="1" applyBorder="1" applyAlignment="1">
      <alignment horizontal="center"/>
    </xf>
    <xf numFmtId="176" fontId="1" fillId="0" borderId="72" xfId="0" applyNumberFormat="1" applyFont="1" applyBorder="1" applyAlignment="1">
      <alignment horizontal="center"/>
    </xf>
    <xf numFmtId="176" fontId="0" fillId="0" borderId="73" xfId="0" applyNumberFormat="1" applyBorder="1" applyAlignment="1">
      <alignment horizontal="center"/>
    </xf>
    <xf numFmtId="176" fontId="0" fillId="0" borderId="69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68" xfId="0" applyNumberFormat="1" applyFill="1" applyBorder="1" applyAlignment="1">
      <alignment horizontal="center"/>
    </xf>
    <xf numFmtId="176" fontId="0" fillId="0" borderId="74" xfId="0" applyNumberFormat="1" applyFill="1" applyBorder="1" applyAlignment="1">
      <alignment horizontal="center"/>
    </xf>
    <xf numFmtId="176" fontId="0" fillId="0" borderId="69" xfId="0" applyNumberFormat="1" applyFill="1" applyBorder="1" applyAlignment="1">
      <alignment horizontal="center"/>
    </xf>
    <xf numFmtId="176" fontId="0" fillId="0" borderId="74" xfId="0" applyNumberFormat="1" applyBorder="1" applyAlignment="1">
      <alignment horizontal="center"/>
    </xf>
    <xf numFmtId="176" fontId="0" fillId="0" borderId="65" xfId="0" applyNumberFormat="1" applyBorder="1" applyAlignment="1">
      <alignment horizontal="center"/>
    </xf>
    <xf numFmtId="176" fontId="0" fillId="0" borderId="66" xfId="0" applyNumberFormat="1" applyBorder="1" applyAlignment="1">
      <alignment horizontal="center"/>
    </xf>
    <xf numFmtId="176" fontId="0" fillId="0" borderId="75" xfId="0" applyNumberFormat="1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29" xfId="0" applyBorder="1" applyAlignment="1">
      <alignment/>
    </xf>
    <xf numFmtId="176" fontId="0" fillId="0" borderId="36" xfId="0" applyNumberFormat="1" applyFill="1" applyBorder="1" applyAlignment="1">
      <alignment horizontal="center"/>
    </xf>
    <xf numFmtId="176" fontId="0" fillId="0" borderId="31" xfId="0" applyNumberFormat="1" applyFill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0" fillId="0" borderId="7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40" xfId="0" applyNumberFormat="1" applyFont="1" applyBorder="1" applyAlignment="1">
      <alignment horizontal="center"/>
    </xf>
    <xf numFmtId="176" fontId="1" fillId="0" borderId="69" xfId="0" applyNumberFormat="1" applyFont="1" applyBorder="1" applyAlignment="1">
      <alignment horizontal="center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Fill="1" applyBorder="1" applyAlignment="1">
      <alignment horizontal="center"/>
    </xf>
    <xf numFmtId="176" fontId="1" fillId="0" borderId="59" xfId="0" applyNumberFormat="1" applyFont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/>
    </xf>
    <xf numFmtId="176" fontId="1" fillId="33" borderId="72" xfId="0" applyNumberFormat="1" applyFont="1" applyFill="1" applyBorder="1" applyAlignment="1">
      <alignment horizontal="center"/>
    </xf>
    <xf numFmtId="176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176" fontId="1" fillId="0" borderId="50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1" fillId="0" borderId="44" xfId="0" applyFont="1" applyFill="1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60" xfId="0" applyNumberFormat="1" applyBorder="1" applyAlignment="1">
      <alignment horizontal="center" wrapText="1"/>
    </xf>
    <xf numFmtId="0" fontId="0" fillId="0" borderId="40" xfId="0" applyNumberForma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81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176" fontId="1" fillId="0" borderId="45" xfId="0" applyNumberFormat="1" applyFont="1" applyFill="1" applyBorder="1" applyAlignment="1">
      <alignment horizontal="center"/>
    </xf>
    <xf numFmtId="176" fontId="1" fillId="0" borderId="47" xfId="0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176" fontId="1" fillId="0" borderId="46" xfId="0" applyNumberFormat="1" applyFont="1" applyFill="1" applyBorder="1" applyAlignment="1">
      <alignment horizontal="center"/>
    </xf>
    <xf numFmtId="176" fontId="1" fillId="0" borderId="8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view="pageBreakPreview" zoomScaleSheetLayoutView="100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41" sqref="AG41"/>
    </sheetView>
  </sheetViews>
  <sheetFormatPr defaultColWidth="8.875" defaultRowHeight="12.75"/>
  <cols>
    <col min="1" max="1" width="19.375" style="0" customWidth="1"/>
    <col min="2" max="15" width="8.875" style="0" customWidth="1"/>
    <col min="16" max="21" width="8.75390625" style="0" customWidth="1"/>
    <col min="22" max="22" width="19.625" style="0" customWidth="1"/>
    <col min="23" max="28" width="8.875" style="0" customWidth="1"/>
  </cols>
  <sheetData>
    <row r="2" spans="1:28" ht="15.75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6:14" ht="13.5" thickBot="1">
      <c r="F3" s="236"/>
      <c r="G3" s="236"/>
      <c r="H3" s="236"/>
      <c r="I3" s="236"/>
      <c r="J3" s="236"/>
      <c r="K3" s="236"/>
      <c r="L3" s="236"/>
      <c r="M3" s="236"/>
      <c r="N3" s="236"/>
    </row>
    <row r="4" spans="1:40" ht="12.75" customHeight="1" thickBot="1">
      <c r="A4" s="215" t="s">
        <v>0</v>
      </c>
      <c r="B4" s="218" t="s">
        <v>35</v>
      </c>
      <c r="C4" s="219"/>
      <c r="D4" s="219"/>
      <c r="E4" s="220"/>
      <c r="F4" s="218" t="s">
        <v>38</v>
      </c>
      <c r="G4" s="219"/>
      <c r="H4" s="219"/>
      <c r="I4" s="219"/>
      <c r="J4" s="219"/>
      <c r="K4" s="219"/>
      <c r="L4" s="219"/>
      <c r="M4" s="219"/>
      <c r="N4" s="219"/>
      <c r="O4" s="219"/>
      <c r="P4" s="241" t="s">
        <v>49</v>
      </c>
      <c r="Q4" s="242"/>
      <c r="R4" s="227" t="s">
        <v>48</v>
      </c>
      <c r="S4" s="231"/>
      <c r="T4" s="227" t="s">
        <v>55</v>
      </c>
      <c r="U4" s="231"/>
      <c r="V4" s="215" t="s">
        <v>0</v>
      </c>
      <c r="W4" s="218" t="s">
        <v>43</v>
      </c>
      <c r="X4" s="219"/>
      <c r="Y4" s="219"/>
      <c r="Z4" s="219"/>
      <c r="AA4" s="219"/>
      <c r="AB4" s="220"/>
      <c r="AC4" s="227" t="s">
        <v>47</v>
      </c>
      <c r="AD4" s="231"/>
      <c r="AE4" s="227" t="s">
        <v>59</v>
      </c>
      <c r="AF4" s="228"/>
      <c r="AG4" s="231" t="s">
        <v>60</v>
      </c>
      <c r="AH4" s="228"/>
      <c r="AI4" s="227" t="s">
        <v>46</v>
      </c>
      <c r="AJ4" s="228"/>
      <c r="AK4" s="98"/>
      <c r="AL4" s="99"/>
      <c r="AM4" s="98"/>
      <c r="AN4" s="99"/>
    </row>
    <row r="5" spans="1:40" s="1" customFormat="1" ht="38.25" customHeight="1" thickBot="1">
      <c r="A5" s="216"/>
      <c r="B5" s="223" t="s">
        <v>36</v>
      </c>
      <c r="C5" s="224"/>
      <c r="D5" s="221" t="s">
        <v>37</v>
      </c>
      <c r="E5" s="222"/>
      <c r="F5" s="225" t="s">
        <v>36</v>
      </c>
      <c r="G5" s="213"/>
      <c r="H5" s="212" t="s">
        <v>39</v>
      </c>
      <c r="I5" s="213"/>
      <c r="J5" s="212" t="s">
        <v>40</v>
      </c>
      <c r="K5" s="213"/>
      <c r="L5" s="212" t="s">
        <v>41</v>
      </c>
      <c r="M5" s="213"/>
      <c r="N5" s="214" t="s">
        <v>42</v>
      </c>
      <c r="O5" s="214"/>
      <c r="P5" s="243"/>
      <c r="Q5" s="244"/>
      <c r="R5" s="229"/>
      <c r="S5" s="232"/>
      <c r="T5" s="229"/>
      <c r="U5" s="232"/>
      <c r="V5" s="216"/>
      <c r="W5" s="237" t="s">
        <v>36</v>
      </c>
      <c r="X5" s="238"/>
      <c r="Y5" s="239" t="s">
        <v>44</v>
      </c>
      <c r="Z5" s="238"/>
      <c r="AA5" s="239" t="s">
        <v>45</v>
      </c>
      <c r="AB5" s="240"/>
      <c r="AC5" s="233"/>
      <c r="AD5" s="234"/>
      <c r="AE5" s="233"/>
      <c r="AF5" s="235"/>
      <c r="AG5" s="234"/>
      <c r="AH5" s="235"/>
      <c r="AI5" s="229"/>
      <c r="AJ5" s="230"/>
      <c r="AK5" s="225" t="s">
        <v>53</v>
      </c>
      <c r="AL5" s="226"/>
      <c r="AM5" s="225" t="s">
        <v>54</v>
      </c>
      <c r="AN5" s="226"/>
    </row>
    <row r="6" spans="1:40" ht="13.5" thickBot="1">
      <c r="A6" s="217"/>
      <c r="B6" s="30">
        <v>2017</v>
      </c>
      <c r="C6" s="31">
        <v>2018</v>
      </c>
      <c r="D6" s="30">
        <v>2017</v>
      </c>
      <c r="E6" s="31">
        <v>2018</v>
      </c>
      <c r="F6" s="30">
        <v>2017</v>
      </c>
      <c r="G6" s="31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1">
        <v>2018</v>
      </c>
      <c r="P6" s="30">
        <v>2017</v>
      </c>
      <c r="Q6" s="31">
        <v>2018</v>
      </c>
      <c r="R6" s="30">
        <v>2017</v>
      </c>
      <c r="S6" s="31">
        <v>2018</v>
      </c>
      <c r="T6" s="30">
        <v>2017</v>
      </c>
      <c r="U6" s="33">
        <v>2018</v>
      </c>
      <c r="V6" s="217"/>
      <c r="W6" s="30">
        <v>2017</v>
      </c>
      <c r="X6" s="31">
        <v>2018</v>
      </c>
      <c r="Y6" s="30">
        <v>2017</v>
      </c>
      <c r="Z6" s="31">
        <v>2018</v>
      </c>
      <c r="AA6" s="30">
        <v>2017</v>
      </c>
      <c r="AB6" s="31">
        <v>2018</v>
      </c>
      <c r="AC6" s="30">
        <v>2017</v>
      </c>
      <c r="AD6" s="31">
        <v>2018</v>
      </c>
      <c r="AE6" s="30">
        <v>2017</v>
      </c>
      <c r="AF6" s="31">
        <v>2018</v>
      </c>
      <c r="AG6" s="30">
        <v>2017</v>
      </c>
      <c r="AH6" s="31">
        <v>2018</v>
      </c>
      <c r="AI6" s="30">
        <v>2017</v>
      </c>
      <c r="AJ6" s="31">
        <v>2018</v>
      </c>
      <c r="AK6" s="30">
        <v>2017</v>
      </c>
      <c r="AL6" s="31">
        <v>2018</v>
      </c>
      <c r="AM6" s="30">
        <v>2017</v>
      </c>
      <c r="AN6" s="32">
        <v>2018</v>
      </c>
    </row>
    <row r="7" spans="1:40" ht="12.75">
      <c r="A7" s="26" t="s">
        <v>1</v>
      </c>
      <c r="B7" s="27">
        <v>19</v>
      </c>
      <c r="C7" s="155">
        <v>8</v>
      </c>
      <c r="D7" s="40">
        <v>19</v>
      </c>
      <c r="E7" s="100">
        <v>8</v>
      </c>
      <c r="F7" s="27">
        <v>61</v>
      </c>
      <c r="G7" s="155">
        <v>34</v>
      </c>
      <c r="H7" s="27">
        <v>40</v>
      </c>
      <c r="I7" s="155">
        <v>19</v>
      </c>
      <c r="J7" s="27">
        <v>2</v>
      </c>
      <c r="K7" s="155">
        <v>1</v>
      </c>
      <c r="L7" s="27">
        <v>13</v>
      </c>
      <c r="M7" s="155">
        <v>10</v>
      </c>
      <c r="N7" s="27">
        <v>9</v>
      </c>
      <c r="O7" s="156">
        <v>9</v>
      </c>
      <c r="P7" s="40">
        <v>1</v>
      </c>
      <c r="Q7" s="156"/>
      <c r="R7" s="27">
        <v>8</v>
      </c>
      <c r="S7" s="27">
        <v>5</v>
      </c>
      <c r="T7" s="41">
        <v>1</v>
      </c>
      <c r="U7" s="41">
        <v>1</v>
      </c>
      <c r="V7" s="2" t="s">
        <v>1</v>
      </c>
      <c r="W7" s="27">
        <v>20</v>
      </c>
      <c r="X7" s="27">
        <v>22</v>
      </c>
      <c r="Y7" s="27">
        <v>1</v>
      </c>
      <c r="Z7" s="27">
        <v>4</v>
      </c>
      <c r="AA7" s="40">
        <v>5</v>
      </c>
      <c r="AB7" s="156">
        <v>4</v>
      </c>
      <c r="AC7" s="27">
        <v>2</v>
      </c>
      <c r="AD7" s="27">
        <v>3</v>
      </c>
      <c r="AE7" s="27">
        <v>15</v>
      </c>
      <c r="AF7" s="27">
        <v>36</v>
      </c>
      <c r="AG7" s="40">
        <v>0</v>
      </c>
      <c r="AH7" s="156">
        <v>1</v>
      </c>
      <c r="AI7" s="27">
        <v>12</v>
      </c>
      <c r="AJ7" s="27">
        <v>14</v>
      </c>
      <c r="AK7" s="40">
        <v>11</v>
      </c>
      <c r="AL7" s="156">
        <v>13</v>
      </c>
      <c r="AM7" s="40">
        <v>4</v>
      </c>
      <c r="AN7" s="40">
        <v>3</v>
      </c>
    </row>
    <row r="8" spans="1:40" ht="12.75">
      <c r="A8" s="3" t="s">
        <v>2</v>
      </c>
      <c r="B8" s="25">
        <v>33</v>
      </c>
      <c r="C8" s="15">
        <v>18</v>
      </c>
      <c r="D8" s="20">
        <v>33</v>
      </c>
      <c r="E8" s="14">
        <v>18</v>
      </c>
      <c r="F8" s="25">
        <v>81</v>
      </c>
      <c r="G8" s="15">
        <v>92</v>
      </c>
      <c r="H8" s="25">
        <v>31</v>
      </c>
      <c r="I8" s="15">
        <v>54</v>
      </c>
      <c r="J8" s="25">
        <v>1</v>
      </c>
      <c r="K8" s="15">
        <v>7</v>
      </c>
      <c r="L8" s="25">
        <v>22</v>
      </c>
      <c r="M8" s="15">
        <v>18</v>
      </c>
      <c r="N8" s="25">
        <v>12</v>
      </c>
      <c r="O8" s="19">
        <v>10</v>
      </c>
      <c r="P8" s="20">
        <v>2</v>
      </c>
      <c r="Q8" s="19">
        <v>2</v>
      </c>
      <c r="R8" s="25">
        <v>13</v>
      </c>
      <c r="S8" s="25">
        <v>22</v>
      </c>
      <c r="T8" s="29">
        <v>3</v>
      </c>
      <c r="U8" s="29">
        <v>4</v>
      </c>
      <c r="V8" s="3" t="s">
        <v>2</v>
      </c>
      <c r="W8" s="25">
        <v>23</v>
      </c>
      <c r="X8" s="25">
        <v>39</v>
      </c>
      <c r="Y8" s="25">
        <v>1</v>
      </c>
      <c r="Z8" s="25">
        <v>3</v>
      </c>
      <c r="AA8" s="20">
        <v>11</v>
      </c>
      <c r="AB8" s="19">
        <v>9</v>
      </c>
      <c r="AC8" s="25">
        <v>24</v>
      </c>
      <c r="AD8" s="25">
        <v>7</v>
      </c>
      <c r="AE8" s="25">
        <v>4</v>
      </c>
      <c r="AF8" s="25">
        <v>1</v>
      </c>
      <c r="AG8" s="20">
        <v>10</v>
      </c>
      <c r="AH8" s="19">
        <v>18</v>
      </c>
      <c r="AI8" s="25">
        <v>16</v>
      </c>
      <c r="AJ8" s="25">
        <v>21</v>
      </c>
      <c r="AK8" s="20">
        <v>16</v>
      </c>
      <c r="AL8" s="19">
        <v>20</v>
      </c>
      <c r="AM8" s="20">
        <v>11</v>
      </c>
      <c r="AN8" s="20">
        <v>10</v>
      </c>
    </row>
    <row r="9" spans="1:40" ht="12.75">
      <c r="A9" s="3" t="s">
        <v>3</v>
      </c>
      <c r="B9" s="25">
        <v>12</v>
      </c>
      <c r="C9" s="15">
        <v>15</v>
      </c>
      <c r="D9" s="20">
        <v>12</v>
      </c>
      <c r="E9" s="14">
        <v>15</v>
      </c>
      <c r="F9" s="25">
        <v>52</v>
      </c>
      <c r="G9" s="15">
        <v>53</v>
      </c>
      <c r="H9" s="25">
        <v>25</v>
      </c>
      <c r="I9" s="15">
        <v>28</v>
      </c>
      <c r="J9" s="25">
        <v>5</v>
      </c>
      <c r="K9" s="15"/>
      <c r="L9" s="25">
        <v>12</v>
      </c>
      <c r="M9" s="15">
        <v>16</v>
      </c>
      <c r="N9" s="25">
        <v>11</v>
      </c>
      <c r="O9" s="19">
        <v>8</v>
      </c>
      <c r="P9" s="20"/>
      <c r="Q9" s="19">
        <v>1</v>
      </c>
      <c r="R9" s="25">
        <v>10</v>
      </c>
      <c r="S9" s="25">
        <v>6</v>
      </c>
      <c r="T9" s="29">
        <v>3</v>
      </c>
      <c r="U9" s="29">
        <v>1</v>
      </c>
      <c r="V9" s="3" t="s">
        <v>3</v>
      </c>
      <c r="W9" s="25">
        <v>17</v>
      </c>
      <c r="X9" s="25">
        <v>14</v>
      </c>
      <c r="Y9" s="25">
        <v>1</v>
      </c>
      <c r="Z9" s="25">
        <v>4</v>
      </c>
      <c r="AA9" s="20">
        <v>6</v>
      </c>
      <c r="AB9" s="19">
        <v>5</v>
      </c>
      <c r="AC9" s="25">
        <v>7</v>
      </c>
      <c r="AD9" s="25">
        <v>5</v>
      </c>
      <c r="AE9" s="25">
        <v>3</v>
      </c>
      <c r="AF9" s="25">
        <v>3</v>
      </c>
      <c r="AG9" s="20">
        <v>3</v>
      </c>
      <c r="AH9" s="19">
        <v>1</v>
      </c>
      <c r="AI9" s="25">
        <v>7</v>
      </c>
      <c r="AJ9" s="25">
        <v>10</v>
      </c>
      <c r="AK9" s="20">
        <v>7</v>
      </c>
      <c r="AL9" s="19">
        <v>9</v>
      </c>
      <c r="AM9" s="20">
        <v>4</v>
      </c>
      <c r="AN9" s="20">
        <v>4</v>
      </c>
    </row>
    <row r="10" spans="1:40" ht="12.75">
      <c r="A10" s="3" t="s">
        <v>4</v>
      </c>
      <c r="B10" s="25">
        <v>14</v>
      </c>
      <c r="C10" s="15">
        <v>16</v>
      </c>
      <c r="D10" s="20">
        <v>14</v>
      </c>
      <c r="E10" s="14">
        <v>16</v>
      </c>
      <c r="F10" s="25">
        <v>58</v>
      </c>
      <c r="G10" s="15">
        <v>51</v>
      </c>
      <c r="H10" s="25">
        <v>25</v>
      </c>
      <c r="I10" s="15">
        <v>22</v>
      </c>
      <c r="J10" s="25"/>
      <c r="K10" s="15"/>
      <c r="L10" s="25">
        <v>21</v>
      </c>
      <c r="M10" s="15">
        <v>21</v>
      </c>
      <c r="N10" s="25">
        <v>10</v>
      </c>
      <c r="O10" s="19">
        <v>7</v>
      </c>
      <c r="P10" s="20">
        <v>3</v>
      </c>
      <c r="Q10" s="19">
        <v>2</v>
      </c>
      <c r="R10" s="25">
        <v>9</v>
      </c>
      <c r="S10" s="25">
        <v>3</v>
      </c>
      <c r="T10" s="29">
        <v>2</v>
      </c>
      <c r="U10" s="29"/>
      <c r="V10" s="3" t="s">
        <v>4</v>
      </c>
      <c r="W10" s="25">
        <v>17</v>
      </c>
      <c r="X10" s="25">
        <v>20</v>
      </c>
      <c r="Y10" s="25">
        <v>2</v>
      </c>
      <c r="Z10" s="25">
        <v>4</v>
      </c>
      <c r="AA10" s="20">
        <v>6</v>
      </c>
      <c r="AB10" s="19">
        <v>3</v>
      </c>
      <c r="AC10" s="25">
        <v>9</v>
      </c>
      <c r="AD10" s="25">
        <v>15</v>
      </c>
      <c r="AE10" s="25">
        <v>28</v>
      </c>
      <c r="AF10" s="25">
        <v>34</v>
      </c>
      <c r="AG10" s="20">
        <v>0</v>
      </c>
      <c r="AH10" s="19">
        <v>0</v>
      </c>
      <c r="AI10" s="25">
        <v>4</v>
      </c>
      <c r="AJ10" s="25">
        <v>3</v>
      </c>
      <c r="AK10" s="20">
        <v>2</v>
      </c>
      <c r="AL10" s="19">
        <v>1</v>
      </c>
      <c r="AM10" s="20">
        <v>1</v>
      </c>
      <c r="AN10" s="20">
        <v>4</v>
      </c>
    </row>
    <row r="11" spans="1:40" ht="12.75">
      <c r="A11" s="3" t="s">
        <v>5</v>
      </c>
      <c r="B11" s="25">
        <v>17</v>
      </c>
      <c r="C11" s="15">
        <v>7</v>
      </c>
      <c r="D11" s="20">
        <v>17</v>
      </c>
      <c r="E11" s="14">
        <v>7</v>
      </c>
      <c r="F11" s="25">
        <v>61</v>
      </c>
      <c r="G11" s="15">
        <v>59</v>
      </c>
      <c r="H11" s="25">
        <v>17</v>
      </c>
      <c r="I11" s="15">
        <v>25</v>
      </c>
      <c r="J11" s="25"/>
      <c r="K11" s="15">
        <v>4</v>
      </c>
      <c r="L11" s="25">
        <v>33</v>
      </c>
      <c r="M11" s="15">
        <v>26</v>
      </c>
      <c r="N11" s="25">
        <v>10</v>
      </c>
      <c r="O11" s="19">
        <v>7</v>
      </c>
      <c r="P11" s="20">
        <v>1</v>
      </c>
      <c r="Q11" s="19"/>
      <c r="R11" s="25">
        <v>10</v>
      </c>
      <c r="S11" s="25">
        <v>8</v>
      </c>
      <c r="T11" s="29">
        <v>1</v>
      </c>
      <c r="U11" s="29">
        <v>2</v>
      </c>
      <c r="V11" s="3" t="s">
        <v>5</v>
      </c>
      <c r="W11" s="25">
        <v>18</v>
      </c>
      <c r="X11" s="25">
        <v>24</v>
      </c>
      <c r="Y11" s="25"/>
      <c r="Z11" s="25">
        <v>3</v>
      </c>
      <c r="AA11" s="20">
        <v>5</v>
      </c>
      <c r="AB11" s="19">
        <v>5</v>
      </c>
      <c r="AC11" s="25">
        <v>11</v>
      </c>
      <c r="AD11" s="25">
        <v>15</v>
      </c>
      <c r="AE11" s="25">
        <v>3</v>
      </c>
      <c r="AF11" s="25">
        <v>2</v>
      </c>
      <c r="AG11" s="20">
        <v>11</v>
      </c>
      <c r="AH11" s="19">
        <v>10</v>
      </c>
      <c r="AI11" s="25">
        <v>9</v>
      </c>
      <c r="AJ11" s="25">
        <v>15</v>
      </c>
      <c r="AK11" s="20">
        <v>6</v>
      </c>
      <c r="AL11" s="19">
        <v>13</v>
      </c>
      <c r="AM11" s="20">
        <v>3</v>
      </c>
      <c r="AN11" s="20">
        <v>4</v>
      </c>
    </row>
    <row r="12" spans="1:40" ht="12.75">
      <c r="A12" s="3" t="s">
        <v>6</v>
      </c>
      <c r="B12" s="25">
        <v>8</v>
      </c>
      <c r="C12" s="15">
        <v>14</v>
      </c>
      <c r="D12" s="20">
        <v>8</v>
      </c>
      <c r="E12" s="14">
        <v>14</v>
      </c>
      <c r="F12" s="25">
        <v>28</v>
      </c>
      <c r="G12" s="15">
        <v>24</v>
      </c>
      <c r="H12" s="25">
        <v>11</v>
      </c>
      <c r="I12" s="15">
        <v>12</v>
      </c>
      <c r="J12" s="25">
        <v>2</v>
      </c>
      <c r="K12" s="15">
        <v>1</v>
      </c>
      <c r="L12" s="25">
        <v>11</v>
      </c>
      <c r="M12" s="15">
        <v>6</v>
      </c>
      <c r="N12" s="25">
        <v>5</v>
      </c>
      <c r="O12" s="19">
        <v>6</v>
      </c>
      <c r="P12" s="20"/>
      <c r="Q12" s="19"/>
      <c r="R12" s="25">
        <v>4</v>
      </c>
      <c r="S12" s="25">
        <v>2</v>
      </c>
      <c r="T12" s="29">
        <v>3</v>
      </c>
      <c r="U12" s="29"/>
      <c r="V12" s="3" t="s">
        <v>6</v>
      </c>
      <c r="W12" s="25">
        <v>8</v>
      </c>
      <c r="X12" s="25">
        <v>15</v>
      </c>
      <c r="Y12" s="25">
        <v>1</v>
      </c>
      <c r="Z12" s="25"/>
      <c r="AA12" s="20">
        <v>1</v>
      </c>
      <c r="AB12" s="19">
        <v>4</v>
      </c>
      <c r="AC12" s="25">
        <v>3</v>
      </c>
      <c r="AD12" s="25">
        <v>3</v>
      </c>
      <c r="AE12" s="25">
        <v>2</v>
      </c>
      <c r="AF12" s="25">
        <v>2</v>
      </c>
      <c r="AG12" s="20">
        <v>11</v>
      </c>
      <c r="AH12" s="19">
        <v>15</v>
      </c>
      <c r="AI12" s="25">
        <v>5</v>
      </c>
      <c r="AJ12" s="25">
        <v>3</v>
      </c>
      <c r="AK12" s="20">
        <v>5</v>
      </c>
      <c r="AL12" s="19">
        <v>3</v>
      </c>
      <c r="AM12" s="20"/>
      <c r="AN12" s="20">
        <v>2</v>
      </c>
    </row>
    <row r="13" spans="1:40" ht="12.75">
      <c r="A13" s="3" t="s">
        <v>7</v>
      </c>
      <c r="B13" s="25">
        <v>13</v>
      </c>
      <c r="C13" s="15">
        <v>9</v>
      </c>
      <c r="D13" s="20">
        <v>13</v>
      </c>
      <c r="E13" s="14">
        <v>9</v>
      </c>
      <c r="F13" s="25">
        <v>25</v>
      </c>
      <c r="G13" s="15">
        <v>33</v>
      </c>
      <c r="H13" s="25">
        <v>12</v>
      </c>
      <c r="I13" s="15">
        <v>19</v>
      </c>
      <c r="J13" s="25">
        <v>3</v>
      </c>
      <c r="K13" s="15">
        <v>1</v>
      </c>
      <c r="L13" s="25">
        <v>9</v>
      </c>
      <c r="M13" s="15">
        <v>12</v>
      </c>
      <c r="N13" s="25">
        <v>6</v>
      </c>
      <c r="O13" s="19">
        <v>10</v>
      </c>
      <c r="P13" s="20">
        <v>2</v>
      </c>
      <c r="Q13" s="19"/>
      <c r="R13" s="25">
        <v>7</v>
      </c>
      <c r="S13" s="25">
        <v>2</v>
      </c>
      <c r="T13" s="29">
        <v>1</v>
      </c>
      <c r="U13" s="29">
        <v>1</v>
      </c>
      <c r="V13" s="3" t="s">
        <v>7</v>
      </c>
      <c r="W13" s="25">
        <v>15</v>
      </c>
      <c r="X13" s="25">
        <v>8</v>
      </c>
      <c r="Y13" s="25">
        <v>3</v>
      </c>
      <c r="Z13" s="25"/>
      <c r="AA13" s="20">
        <v>5</v>
      </c>
      <c r="AB13" s="19">
        <v>2</v>
      </c>
      <c r="AC13" s="25">
        <v>4</v>
      </c>
      <c r="AD13" s="25">
        <v>3</v>
      </c>
      <c r="AE13" s="25">
        <v>1</v>
      </c>
      <c r="AF13" s="25">
        <v>1</v>
      </c>
      <c r="AG13" s="20">
        <v>4</v>
      </c>
      <c r="AH13" s="19">
        <v>14</v>
      </c>
      <c r="AI13" s="25">
        <v>4</v>
      </c>
      <c r="AJ13" s="25">
        <v>7</v>
      </c>
      <c r="AK13" s="20">
        <v>4</v>
      </c>
      <c r="AL13" s="19">
        <v>6</v>
      </c>
      <c r="AM13" s="20">
        <v>3</v>
      </c>
      <c r="AN13" s="20">
        <v>1</v>
      </c>
    </row>
    <row r="14" spans="1:40" ht="12.75">
      <c r="A14" s="3" t="s">
        <v>8</v>
      </c>
      <c r="B14" s="25">
        <v>68</v>
      </c>
      <c r="C14" s="15">
        <v>56</v>
      </c>
      <c r="D14" s="20">
        <v>67</v>
      </c>
      <c r="E14" s="14">
        <v>55</v>
      </c>
      <c r="F14" s="25">
        <v>184</v>
      </c>
      <c r="G14" s="15">
        <v>163</v>
      </c>
      <c r="H14" s="25">
        <v>119</v>
      </c>
      <c r="I14" s="15">
        <v>98</v>
      </c>
      <c r="J14" s="25">
        <v>9</v>
      </c>
      <c r="K14" s="15">
        <v>15</v>
      </c>
      <c r="L14" s="25">
        <v>32</v>
      </c>
      <c r="M14" s="15">
        <v>36</v>
      </c>
      <c r="N14" s="25">
        <v>25</v>
      </c>
      <c r="O14" s="19">
        <v>29</v>
      </c>
      <c r="P14" s="20">
        <v>1</v>
      </c>
      <c r="Q14" s="19">
        <v>1</v>
      </c>
      <c r="R14" s="25">
        <v>24</v>
      </c>
      <c r="S14" s="25">
        <v>15</v>
      </c>
      <c r="T14" s="29">
        <v>12</v>
      </c>
      <c r="U14" s="29">
        <v>6</v>
      </c>
      <c r="V14" s="3" t="s">
        <v>8</v>
      </c>
      <c r="W14" s="25">
        <v>31</v>
      </c>
      <c r="X14" s="25">
        <v>46</v>
      </c>
      <c r="Y14" s="25"/>
      <c r="Z14" s="25">
        <v>5</v>
      </c>
      <c r="AA14" s="20">
        <v>9</v>
      </c>
      <c r="AB14" s="19">
        <v>7</v>
      </c>
      <c r="AC14" s="25">
        <v>19</v>
      </c>
      <c r="AD14" s="25">
        <v>32</v>
      </c>
      <c r="AE14" s="25">
        <v>2</v>
      </c>
      <c r="AF14" s="25">
        <v>3</v>
      </c>
      <c r="AG14" s="20">
        <v>29</v>
      </c>
      <c r="AH14" s="19">
        <v>50</v>
      </c>
      <c r="AI14" s="25">
        <v>16</v>
      </c>
      <c r="AJ14" s="25">
        <v>15</v>
      </c>
      <c r="AK14" s="20">
        <v>8</v>
      </c>
      <c r="AL14" s="19">
        <v>7</v>
      </c>
      <c r="AM14" s="20">
        <v>5</v>
      </c>
      <c r="AN14" s="20">
        <v>5</v>
      </c>
    </row>
    <row r="15" spans="1:40" ht="12.75">
      <c r="A15" s="3" t="s">
        <v>9</v>
      </c>
      <c r="B15" s="25">
        <v>39</v>
      </c>
      <c r="C15" s="15">
        <v>30</v>
      </c>
      <c r="D15" s="20">
        <v>39</v>
      </c>
      <c r="E15" s="14">
        <v>30</v>
      </c>
      <c r="F15" s="25">
        <v>79</v>
      </c>
      <c r="G15" s="15">
        <v>99</v>
      </c>
      <c r="H15" s="25">
        <v>43</v>
      </c>
      <c r="I15" s="15">
        <v>49</v>
      </c>
      <c r="J15" s="25">
        <v>4</v>
      </c>
      <c r="K15" s="15">
        <v>6</v>
      </c>
      <c r="L15" s="25">
        <v>27</v>
      </c>
      <c r="M15" s="15">
        <v>36</v>
      </c>
      <c r="N15" s="25">
        <v>18</v>
      </c>
      <c r="O15" s="19">
        <v>18</v>
      </c>
      <c r="P15" s="20">
        <v>1</v>
      </c>
      <c r="Q15" s="19">
        <v>1</v>
      </c>
      <c r="R15" s="25">
        <v>14</v>
      </c>
      <c r="S15" s="25">
        <v>16</v>
      </c>
      <c r="T15" s="29">
        <v>7</v>
      </c>
      <c r="U15" s="29">
        <v>2</v>
      </c>
      <c r="V15" s="3" t="s">
        <v>9</v>
      </c>
      <c r="W15" s="25">
        <v>40</v>
      </c>
      <c r="X15" s="25">
        <v>32</v>
      </c>
      <c r="Y15" s="25">
        <v>4</v>
      </c>
      <c r="Z15" s="25"/>
      <c r="AA15" s="20">
        <v>11</v>
      </c>
      <c r="AB15" s="19">
        <v>10</v>
      </c>
      <c r="AC15" s="25">
        <v>10</v>
      </c>
      <c r="AD15" s="25">
        <v>14</v>
      </c>
      <c r="AE15" s="25">
        <v>13</v>
      </c>
      <c r="AF15" s="25">
        <v>52</v>
      </c>
      <c r="AG15" s="20">
        <v>28</v>
      </c>
      <c r="AH15" s="19">
        <v>7</v>
      </c>
      <c r="AI15" s="25">
        <v>10</v>
      </c>
      <c r="AJ15" s="25">
        <v>7</v>
      </c>
      <c r="AK15" s="20">
        <v>5</v>
      </c>
      <c r="AL15" s="19">
        <v>4</v>
      </c>
      <c r="AM15" s="20">
        <v>16</v>
      </c>
      <c r="AN15" s="20">
        <v>17</v>
      </c>
    </row>
    <row r="16" spans="1:40" ht="12.75">
      <c r="A16" s="3" t="s">
        <v>10</v>
      </c>
      <c r="B16" s="25">
        <v>15</v>
      </c>
      <c r="C16" s="15">
        <v>27</v>
      </c>
      <c r="D16" s="20">
        <v>15</v>
      </c>
      <c r="E16" s="14">
        <v>27</v>
      </c>
      <c r="F16" s="25">
        <v>63</v>
      </c>
      <c r="G16" s="15">
        <v>55</v>
      </c>
      <c r="H16" s="25">
        <v>29</v>
      </c>
      <c r="I16" s="15">
        <v>25</v>
      </c>
      <c r="J16" s="25">
        <v>4</v>
      </c>
      <c r="K16" s="15">
        <v>2</v>
      </c>
      <c r="L16" s="25">
        <v>15</v>
      </c>
      <c r="M16" s="15">
        <v>14</v>
      </c>
      <c r="N16" s="25">
        <v>11</v>
      </c>
      <c r="O16" s="19">
        <v>5</v>
      </c>
      <c r="P16" s="20"/>
      <c r="Q16" s="19">
        <v>1</v>
      </c>
      <c r="R16" s="25">
        <v>6</v>
      </c>
      <c r="S16" s="25">
        <v>5</v>
      </c>
      <c r="T16" s="29">
        <v>1</v>
      </c>
      <c r="U16" s="29">
        <v>1</v>
      </c>
      <c r="V16" s="3" t="s">
        <v>10</v>
      </c>
      <c r="W16" s="25">
        <v>18</v>
      </c>
      <c r="X16" s="25">
        <v>19</v>
      </c>
      <c r="Y16" s="25">
        <v>2</v>
      </c>
      <c r="Z16" s="25"/>
      <c r="AA16" s="20">
        <v>6</v>
      </c>
      <c r="AB16" s="19">
        <v>4</v>
      </c>
      <c r="AC16" s="25">
        <v>18</v>
      </c>
      <c r="AD16" s="25">
        <v>13</v>
      </c>
      <c r="AE16" s="25">
        <v>12</v>
      </c>
      <c r="AF16" s="25">
        <v>8</v>
      </c>
      <c r="AG16" s="20">
        <v>14</v>
      </c>
      <c r="AH16" s="19">
        <v>11</v>
      </c>
      <c r="AI16" s="25">
        <v>7</v>
      </c>
      <c r="AJ16" s="25">
        <v>14</v>
      </c>
      <c r="AK16" s="20">
        <v>7</v>
      </c>
      <c r="AL16" s="19">
        <v>14</v>
      </c>
      <c r="AM16" s="20">
        <v>5</v>
      </c>
      <c r="AN16" s="20">
        <v>4</v>
      </c>
    </row>
    <row r="17" spans="1:40" ht="12.75">
      <c r="A17" s="3" t="s">
        <v>11</v>
      </c>
      <c r="B17" s="25">
        <v>9</v>
      </c>
      <c r="C17" s="15">
        <v>11</v>
      </c>
      <c r="D17" s="20">
        <v>9</v>
      </c>
      <c r="E17" s="14">
        <v>11</v>
      </c>
      <c r="F17" s="25">
        <v>27</v>
      </c>
      <c r="G17" s="15">
        <v>29</v>
      </c>
      <c r="H17" s="25">
        <v>15</v>
      </c>
      <c r="I17" s="15">
        <v>12</v>
      </c>
      <c r="J17" s="25">
        <v>2</v>
      </c>
      <c r="K17" s="15">
        <v>2</v>
      </c>
      <c r="L17" s="25">
        <v>6</v>
      </c>
      <c r="M17" s="15">
        <v>3</v>
      </c>
      <c r="N17" s="25">
        <v>6</v>
      </c>
      <c r="O17" s="19">
        <v>3</v>
      </c>
      <c r="P17" s="20">
        <v>1</v>
      </c>
      <c r="Q17" s="19"/>
      <c r="R17" s="25">
        <v>3</v>
      </c>
      <c r="S17" s="25">
        <v>3</v>
      </c>
      <c r="T17" s="29"/>
      <c r="U17" s="29"/>
      <c r="V17" s="3" t="s">
        <v>11</v>
      </c>
      <c r="W17" s="25">
        <v>11</v>
      </c>
      <c r="X17" s="25">
        <v>4</v>
      </c>
      <c r="Y17" s="25"/>
      <c r="Z17" s="25"/>
      <c r="AA17" s="20">
        <v>5</v>
      </c>
      <c r="AB17" s="19">
        <v>1</v>
      </c>
      <c r="AC17" s="25">
        <v>4</v>
      </c>
      <c r="AD17" s="25">
        <v>2</v>
      </c>
      <c r="AE17" s="25">
        <v>9</v>
      </c>
      <c r="AF17" s="25">
        <v>10</v>
      </c>
      <c r="AG17" s="20">
        <v>4</v>
      </c>
      <c r="AH17" s="19">
        <v>8</v>
      </c>
      <c r="AI17" s="25">
        <v>4</v>
      </c>
      <c r="AJ17" s="25">
        <v>7</v>
      </c>
      <c r="AK17" s="20">
        <v>4</v>
      </c>
      <c r="AL17" s="19">
        <v>7</v>
      </c>
      <c r="AM17" s="20">
        <v>8</v>
      </c>
      <c r="AN17" s="20">
        <v>9</v>
      </c>
    </row>
    <row r="18" spans="1:40" ht="12.75">
      <c r="A18" s="3" t="s">
        <v>12</v>
      </c>
      <c r="B18" s="25">
        <v>17</v>
      </c>
      <c r="C18" s="15">
        <v>33</v>
      </c>
      <c r="D18" s="20">
        <v>17</v>
      </c>
      <c r="E18" s="14">
        <v>33</v>
      </c>
      <c r="F18" s="25">
        <v>65</v>
      </c>
      <c r="G18" s="15">
        <v>63</v>
      </c>
      <c r="H18" s="25">
        <v>28</v>
      </c>
      <c r="I18" s="15">
        <v>34</v>
      </c>
      <c r="J18" s="25">
        <v>8</v>
      </c>
      <c r="K18" s="15">
        <v>3</v>
      </c>
      <c r="L18" s="25">
        <v>30</v>
      </c>
      <c r="M18" s="15">
        <v>20</v>
      </c>
      <c r="N18" s="25">
        <v>10</v>
      </c>
      <c r="O18" s="19">
        <v>19</v>
      </c>
      <c r="P18" s="20"/>
      <c r="Q18" s="19">
        <v>1</v>
      </c>
      <c r="R18" s="25">
        <v>13</v>
      </c>
      <c r="S18" s="25">
        <v>5</v>
      </c>
      <c r="T18" s="29">
        <v>7</v>
      </c>
      <c r="U18" s="29">
        <v>1</v>
      </c>
      <c r="V18" s="3" t="s">
        <v>12</v>
      </c>
      <c r="W18" s="25">
        <v>22</v>
      </c>
      <c r="X18" s="25">
        <v>14</v>
      </c>
      <c r="Y18" s="25">
        <v>3</v>
      </c>
      <c r="Z18" s="25"/>
      <c r="AA18" s="20">
        <v>7</v>
      </c>
      <c r="AB18" s="19">
        <v>6</v>
      </c>
      <c r="AC18" s="25">
        <v>14</v>
      </c>
      <c r="AD18" s="25">
        <v>5</v>
      </c>
      <c r="AE18" s="25">
        <v>2</v>
      </c>
      <c r="AF18" s="25">
        <v>18</v>
      </c>
      <c r="AG18" s="20">
        <v>0</v>
      </c>
      <c r="AH18" s="19">
        <v>1</v>
      </c>
      <c r="AI18" s="25">
        <v>10</v>
      </c>
      <c r="AJ18" s="25">
        <v>16</v>
      </c>
      <c r="AK18" s="20">
        <v>9</v>
      </c>
      <c r="AL18" s="19">
        <v>15</v>
      </c>
      <c r="AM18" s="20">
        <v>1</v>
      </c>
      <c r="AN18" s="20">
        <v>2</v>
      </c>
    </row>
    <row r="19" spans="1:40" ht="12.75">
      <c r="A19" s="3" t="s">
        <v>13</v>
      </c>
      <c r="B19" s="25">
        <v>15</v>
      </c>
      <c r="C19" s="15">
        <v>19</v>
      </c>
      <c r="D19" s="20">
        <v>15</v>
      </c>
      <c r="E19" s="14">
        <v>18</v>
      </c>
      <c r="F19" s="25">
        <v>57</v>
      </c>
      <c r="G19" s="15">
        <v>44</v>
      </c>
      <c r="H19" s="25">
        <v>25</v>
      </c>
      <c r="I19" s="15">
        <v>21</v>
      </c>
      <c r="J19" s="25">
        <v>2</v>
      </c>
      <c r="K19" s="15">
        <v>1</v>
      </c>
      <c r="L19" s="25">
        <v>20</v>
      </c>
      <c r="M19" s="15">
        <v>15</v>
      </c>
      <c r="N19" s="25">
        <v>12</v>
      </c>
      <c r="O19" s="19">
        <v>8</v>
      </c>
      <c r="P19" s="20"/>
      <c r="Q19" s="19">
        <v>1</v>
      </c>
      <c r="R19" s="25">
        <v>19</v>
      </c>
      <c r="S19" s="25">
        <v>8</v>
      </c>
      <c r="T19" s="29">
        <v>6</v>
      </c>
      <c r="U19" s="29">
        <v>1</v>
      </c>
      <c r="V19" s="3" t="s">
        <v>13</v>
      </c>
      <c r="W19" s="25">
        <v>15</v>
      </c>
      <c r="X19" s="25">
        <v>17</v>
      </c>
      <c r="Y19" s="25"/>
      <c r="Z19" s="25">
        <v>2</v>
      </c>
      <c r="AA19" s="20">
        <v>4</v>
      </c>
      <c r="AB19" s="19">
        <v>6</v>
      </c>
      <c r="AC19" s="25">
        <v>4</v>
      </c>
      <c r="AD19" s="25">
        <v>6</v>
      </c>
      <c r="AE19" s="25">
        <v>7</v>
      </c>
      <c r="AF19" s="25">
        <v>13</v>
      </c>
      <c r="AG19" s="20">
        <v>15</v>
      </c>
      <c r="AH19" s="19">
        <v>13</v>
      </c>
      <c r="AI19" s="25">
        <v>9</v>
      </c>
      <c r="AJ19" s="25">
        <v>13</v>
      </c>
      <c r="AK19" s="20">
        <v>9</v>
      </c>
      <c r="AL19" s="19">
        <v>13</v>
      </c>
      <c r="AM19" s="20">
        <v>4</v>
      </c>
      <c r="AN19" s="20">
        <v>4</v>
      </c>
    </row>
    <row r="20" spans="1:40" ht="12.75">
      <c r="A20" s="3" t="s">
        <v>14</v>
      </c>
      <c r="B20" s="25">
        <v>8</v>
      </c>
      <c r="C20" s="15">
        <v>12</v>
      </c>
      <c r="D20" s="20">
        <v>8</v>
      </c>
      <c r="E20" s="14">
        <v>12</v>
      </c>
      <c r="F20" s="25">
        <v>33</v>
      </c>
      <c r="G20" s="15">
        <v>39</v>
      </c>
      <c r="H20" s="25">
        <v>17</v>
      </c>
      <c r="I20" s="15">
        <v>13</v>
      </c>
      <c r="J20" s="25"/>
      <c r="K20" s="15">
        <v>2</v>
      </c>
      <c r="L20" s="25">
        <v>8</v>
      </c>
      <c r="M20" s="15">
        <v>13</v>
      </c>
      <c r="N20" s="25">
        <v>6</v>
      </c>
      <c r="O20" s="19">
        <v>7</v>
      </c>
      <c r="P20" s="20"/>
      <c r="Q20" s="19"/>
      <c r="R20" s="25">
        <v>5</v>
      </c>
      <c r="S20" s="25">
        <v>8</v>
      </c>
      <c r="T20" s="29">
        <v>4</v>
      </c>
      <c r="U20" s="29">
        <v>1</v>
      </c>
      <c r="V20" s="3" t="s">
        <v>14</v>
      </c>
      <c r="W20" s="25">
        <v>5</v>
      </c>
      <c r="X20" s="25">
        <v>12</v>
      </c>
      <c r="Y20" s="25"/>
      <c r="Z20" s="25">
        <v>1</v>
      </c>
      <c r="AA20" s="20">
        <v>2</v>
      </c>
      <c r="AB20" s="19">
        <v>5</v>
      </c>
      <c r="AC20" s="25">
        <v>6</v>
      </c>
      <c r="AD20" s="25">
        <v>9</v>
      </c>
      <c r="AE20" s="25">
        <v>3</v>
      </c>
      <c r="AF20" s="25">
        <v>9</v>
      </c>
      <c r="AG20" s="20">
        <v>1</v>
      </c>
      <c r="AH20" s="19">
        <v>1</v>
      </c>
      <c r="AI20" s="25">
        <v>6</v>
      </c>
      <c r="AJ20" s="25">
        <v>9</v>
      </c>
      <c r="AK20" s="20">
        <v>3</v>
      </c>
      <c r="AL20" s="19">
        <v>7</v>
      </c>
      <c r="AM20" s="20"/>
      <c r="AN20" s="20">
        <v>2</v>
      </c>
    </row>
    <row r="21" spans="1:40" ht="12.75">
      <c r="A21" s="3" t="s">
        <v>15</v>
      </c>
      <c r="B21" s="25">
        <v>10</v>
      </c>
      <c r="C21" s="15">
        <v>9</v>
      </c>
      <c r="D21" s="20">
        <v>10</v>
      </c>
      <c r="E21" s="14">
        <v>9</v>
      </c>
      <c r="F21" s="25">
        <v>28</v>
      </c>
      <c r="G21" s="15">
        <v>30</v>
      </c>
      <c r="H21" s="25">
        <v>8</v>
      </c>
      <c r="I21" s="15">
        <v>10</v>
      </c>
      <c r="J21" s="25"/>
      <c r="K21" s="15">
        <v>3</v>
      </c>
      <c r="L21" s="25">
        <v>9</v>
      </c>
      <c r="M21" s="15">
        <v>6</v>
      </c>
      <c r="N21" s="25">
        <v>3</v>
      </c>
      <c r="O21" s="19">
        <v>2</v>
      </c>
      <c r="P21" s="20"/>
      <c r="Q21" s="19"/>
      <c r="R21" s="25">
        <v>5</v>
      </c>
      <c r="S21" s="25">
        <v>3</v>
      </c>
      <c r="T21" s="29">
        <v>1</v>
      </c>
      <c r="U21" s="29">
        <v>1</v>
      </c>
      <c r="V21" s="3" t="s">
        <v>15</v>
      </c>
      <c r="W21" s="25">
        <v>11</v>
      </c>
      <c r="X21" s="25">
        <v>11</v>
      </c>
      <c r="Y21" s="25"/>
      <c r="Z21" s="25"/>
      <c r="AA21" s="20">
        <v>5</v>
      </c>
      <c r="AB21" s="19">
        <v>4</v>
      </c>
      <c r="AC21" s="25">
        <v>3</v>
      </c>
      <c r="AD21" s="25" t="s">
        <v>74</v>
      </c>
      <c r="AE21" s="25">
        <v>5</v>
      </c>
      <c r="AF21" s="25">
        <v>4</v>
      </c>
      <c r="AG21" s="20">
        <v>1</v>
      </c>
      <c r="AH21" s="19">
        <v>6</v>
      </c>
      <c r="AI21" s="25">
        <v>5</v>
      </c>
      <c r="AJ21" s="25">
        <v>7</v>
      </c>
      <c r="AK21" s="20">
        <v>5</v>
      </c>
      <c r="AL21" s="19">
        <v>5</v>
      </c>
      <c r="AM21" s="20">
        <v>1</v>
      </c>
      <c r="AN21" s="20">
        <v>2</v>
      </c>
    </row>
    <row r="22" spans="1:40" ht="12.75">
      <c r="A22" s="3" t="s">
        <v>16</v>
      </c>
      <c r="B22" s="25">
        <v>38</v>
      </c>
      <c r="C22" s="15">
        <v>27</v>
      </c>
      <c r="D22" s="20">
        <v>38</v>
      </c>
      <c r="E22" s="14">
        <v>26</v>
      </c>
      <c r="F22" s="25">
        <v>86</v>
      </c>
      <c r="G22" s="15">
        <v>111</v>
      </c>
      <c r="H22" s="25">
        <v>23</v>
      </c>
      <c r="I22" s="15">
        <v>35</v>
      </c>
      <c r="J22" s="25">
        <v>1</v>
      </c>
      <c r="K22" s="15">
        <v>1</v>
      </c>
      <c r="L22" s="25">
        <v>31</v>
      </c>
      <c r="M22" s="15">
        <v>30</v>
      </c>
      <c r="N22" s="25">
        <v>5</v>
      </c>
      <c r="O22" s="19">
        <v>10</v>
      </c>
      <c r="P22" s="20">
        <v>3</v>
      </c>
      <c r="Q22" s="19">
        <v>1</v>
      </c>
      <c r="R22" s="25">
        <v>13</v>
      </c>
      <c r="S22" s="25">
        <v>9</v>
      </c>
      <c r="T22" s="29">
        <v>3</v>
      </c>
      <c r="U22" s="29">
        <v>3</v>
      </c>
      <c r="V22" s="3" t="s">
        <v>16</v>
      </c>
      <c r="W22" s="25">
        <v>22</v>
      </c>
      <c r="X22" s="25">
        <v>25</v>
      </c>
      <c r="Y22" s="25">
        <v>1</v>
      </c>
      <c r="Z22" s="25">
        <v>4</v>
      </c>
      <c r="AA22" s="20">
        <v>3</v>
      </c>
      <c r="AB22" s="19">
        <v>9</v>
      </c>
      <c r="AC22" s="25">
        <v>13</v>
      </c>
      <c r="AD22" s="25">
        <v>8</v>
      </c>
      <c r="AE22" s="25">
        <v>3</v>
      </c>
      <c r="AF22" s="25">
        <v>3</v>
      </c>
      <c r="AG22" s="20">
        <v>5</v>
      </c>
      <c r="AH22" s="19">
        <v>3</v>
      </c>
      <c r="AI22" s="25">
        <v>16</v>
      </c>
      <c r="AJ22" s="25">
        <v>14</v>
      </c>
      <c r="AK22" s="20">
        <v>14</v>
      </c>
      <c r="AL22" s="19">
        <v>10</v>
      </c>
      <c r="AM22" s="20">
        <v>2</v>
      </c>
      <c r="AN22" s="20">
        <v>2</v>
      </c>
    </row>
    <row r="23" spans="1:40" ht="12.75">
      <c r="A23" s="3" t="s">
        <v>17</v>
      </c>
      <c r="B23" s="25">
        <v>21</v>
      </c>
      <c r="C23" s="15">
        <v>24</v>
      </c>
      <c r="D23" s="20">
        <v>20</v>
      </c>
      <c r="E23" s="14">
        <v>24</v>
      </c>
      <c r="F23" s="25">
        <v>61</v>
      </c>
      <c r="G23" s="15">
        <v>43</v>
      </c>
      <c r="H23" s="25">
        <v>29</v>
      </c>
      <c r="I23" s="15">
        <v>19</v>
      </c>
      <c r="J23" s="25">
        <v>2</v>
      </c>
      <c r="K23" s="15">
        <v>4</v>
      </c>
      <c r="L23" s="25">
        <v>19</v>
      </c>
      <c r="M23" s="15">
        <v>15</v>
      </c>
      <c r="N23" s="25">
        <v>11</v>
      </c>
      <c r="O23" s="19">
        <v>14</v>
      </c>
      <c r="P23" s="20">
        <v>1</v>
      </c>
      <c r="Q23" s="19">
        <v>1</v>
      </c>
      <c r="R23" s="25">
        <v>3</v>
      </c>
      <c r="S23" s="25">
        <v>6</v>
      </c>
      <c r="T23" s="29"/>
      <c r="U23" s="29">
        <v>1</v>
      </c>
      <c r="V23" s="3" t="s">
        <v>17</v>
      </c>
      <c r="W23" s="25">
        <v>15</v>
      </c>
      <c r="X23" s="25">
        <v>27</v>
      </c>
      <c r="Y23" s="25">
        <v>1</v>
      </c>
      <c r="Z23" s="25">
        <v>5</v>
      </c>
      <c r="AA23" s="20">
        <v>9</v>
      </c>
      <c r="AB23" s="19">
        <v>6</v>
      </c>
      <c r="AC23" s="25">
        <v>17</v>
      </c>
      <c r="AD23" s="25">
        <v>8</v>
      </c>
      <c r="AE23" s="25">
        <v>25</v>
      </c>
      <c r="AF23" s="25">
        <v>49</v>
      </c>
      <c r="AG23" s="20">
        <v>0</v>
      </c>
      <c r="AH23" s="19">
        <v>0</v>
      </c>
      <c r="AI23" s="25">
        <v>25</v>
      </c>
      <c r="AJ23" s="25">
        <v>13</v>
      </c>
      <c r="AK23" s="20">
        <v>20</v>
      </c>
      <c r="AL23" s="19">
        <v>11</v>
      </c>
      <c r="AM23" s="20">
        <v>3</v>
      </c>
      <c r="AN23" s="20"/>
    </row>
    <row r="24" spans="1:40" ht="12.75">
      <c r="A24" s="3" t="s">
        <v>18</v>
      </c>
      <c r="B24" s="25">
        <v>19</v>
      </c>
      <c r="C24" s="15">
        <v>25</v>
      </c>
      <c r="D24" s="20">
        <v>19</v>
      </c>
      <c r="E24" s="14">
        <v>25</v>
      </c>
      <c r="F24" s="25">
        <v>53</v>
      </c>
      <c r="G24" s="15">
        <v>72</v>
      </c>
      <c r="H24" s="25">
        <v>24</v>
      </c>
      <c r="I24" s="15">
        <v>29</v>
      </c>
      <c r="J24" s="25">
        <v>3</v>
      </c>
      <c r="K24" s="15">
        <v>1</v>
      </c>
      <c r="L24" s="25">
        <v>20</v>
      </c>
      <c r="M24" s="15">
        <v>25</v>
      </c>
      <c r="N24" s="25">
        <v>4</v>
      </c>
      <c r="O24" s="19">
        <v>5</v>
      </c>
      <c r="P24" s="20"/>
      <c r="Q24" s="19">
        <v>3</v>
      </c>
      <c r="R24" s="25">
        <v>5</v>
      </c>
      <c r="S24" s="25">
        <v>11</v>
      </c>
      <c r="T24" s="29">
        <v>2</v>
      </c>
      <c r="U24" s="29"/>
      <c r="V24" s="3" t="s">
        <v>18</v>
      </c>
      <c r="W24" s="25">
        <v>16</v>
      </c>
      <c r="X24" s="25">
        <v>13</v>
      </c>
      <c r="Y24" s="25"/>
      <c r="Z24" s="25">
        <v>1</v>
      </c>
      <c r="AA24" s="20">
        <v>3</v>
      </c>
      <c r="AB24" s="19">
        <v>3</v>
      </c>
      <c r="AC24" s="25">
        <v>9</v>
      </c>
      <c r="AD24" s="25">
        <v>10</v>
      </c>
      <c r="AE24" s="25">
        <v>2</v>
      </c>
      <c r="AF24" s="25"/>
      <c r="AG24" s="20">
        <v>2</v>
      </c>
      <c r="AH24" s="19">
        <v>1</v>
      </c>
      <c r="AI24" s="25">
        <v>11</v>
      </c>
      <c r="AJ24" s="25">
        <v>15</v>
      </c>
      <c r="AK24" s="20">
        <v>7</v>
      </c>
      <c r="AL24" s="19">
        <v>12</v>
      </c>
      <c r="AM24" s="20">
        <v>9</v>
      </c>
      <c r="AN24" s="20">
        <v>3</v>
      </c>
    </row>
    <row r="25" spans="1:40" ht="12.75">
      <c r="A25" s="3" t="s">
        <v>19</v>
      </c>
      <c r="B25" s="25">
        <v>12</v>
      </c>
      <c r="C25" s="15">
        <v>16</v>
      </c>
      <c r="D25" s="20">
        <v>12</v>
      </c>
      <c r="E25" s="14">
        <v>16</v>
      </c>
      <c r="F25" s="25">
        <v>37</v>
      </c>
      <c r="G25" s="15">
        <v>27</v>
      </c>
      <c r="H25" s="25">
        <v>22</v>
      </c>
      <c r="I25" s="15">
        <v>12</v>
      </c>
      <c r="J25" s="25"/>
      <c r="K25" s="15">
        <v>1</v>
      </c>
      <c r="L25" s="25">
        <v>10</v>
      </c>
      <c r="M25" s="15">
        <v>14</v>
      </c>
      <c r="N25" s="25">
        <v>10</v>
      </c>
      <c r="O25" s="19">
        <v>10</v>
      </c>
      <c r="P25" s="20"/>
      <c r="Q25" s="19">
        <v>1</v>
      </c>
      <c r="R25" s="25">
        <v>3</v>
      </c>
      <c r="S25" s="25">
        <v>4</v>
      </c>
      <c r="T25" s="29">
        <v>1</v>
      </c>
      <c r="U25" s="29">
        <v>1</v>
      </c>
      <c r="V25" s="3" t="s">
        <v>19</v>
      </c>
      <c r="W25" s="25">
        <v>18</v>
      </c>
      <c r="X25" s="25">
        <v>9</v>
      </c>
      <c r="Y25" s="25">
        <v>1</v>
      </c>
      <c r="Z25" s="25"/>
      <c r="AA25" s="20">
        <v>5</v>
      </c>
      <c r="AB25" s="19">
        <v>2</v>
      </c>
      <c r="AC25" s="25">
        <v>2</v>
      </c>
      <c r="AD25" s="25">
        <v>8</v>
      </c>
      <c r="AE25" s="25"/>
      <c r="AF25" s="25"/>
      <c r="AG25" s="20">
        <v>2</v>
      </c>
      <c r="AH25" s="19">
        <v>8</v>
      </c>
      <c r="AI25" s="25">
        <v>7</v>
      </c>
      <c r="AJ25" s="25">
        <v>4</v>
      </c>
      <c r="AK25" s="20">
        <v>6</v>
      </c>
      <c r="AL25" s="19">
        <v>3</v>
      </c>
      <c r="AM25" s="20">
        <v>2</v>
      </c>
      <c r="AN25" s="20">
        <v>1</v>
      </c>
    </row>
    <row r="26" spans="1:40" ht="12.75">
      <c r="A26" s="3" t="s">
        <v>20</v>
      </c>
      <c r="B26" s="25">
        <v>13</v>
      </c>
      <c r="C26" s="15">
        <v>20</v>
      </c>
      <c r="D26" s="20">
        <v>11</v>
      </c>
      <c r="E26" s="14">
        <v>20</v>
      </c>
      <c r="F26" s="25">
        <v>46</v>
      </c>
      <c r="G26" s="15">
        <v>34</v>
      </c>
      <c r="H26" s="25">
        <v>18</v>
      </c>
      <c r="I26" s="15">
        <v>17</v>
      </c>
      <c r="J26" s="25">
        <v>1</v>
      </c>
      <c r="K26" s="15">
        <v>2</v>
      </c>
      <c r="L26" s="25">
        <v>14</v>
      </c>
      <c r="M26" s="15">
        <v>6</v>
      </c>
      <c r="N26" s="25">
        <v>10</v>
      </c>
      <c r="O26" s="19">
        <v>3</v>
      </c>
      <c r="P26" s="20">
        <v>1</v>
      </c>
      <c r="Q26" s="19">
        <v>1</v>
      </c>
      <c r="R26" s="25">
        <v>6</v>
      </c>
      <c r="S26" s="25">
        <v>5</v>
      </c>
      <c r="T26" s="29">
        <v>4</v>
      </c>
      <c r="U26" s="29">
        <v>4</v>
      </c>
      <c r="V26" s="3" t="s">
        <v>20</v>
      </c>
      <c r="W26" s="25">
        <v>13</v>
      </c>
      <c r="X26" s="25">
        <v>12</v>
      </c>
      <c r="Y26" s="25">
        <v>2</v>
      </c>
      <c r="Z26" s="25"/>
      <c r="AA26" s="20">
        <v>2</v>
      </c>
      <c r="AB26" s="19">
        <v>4</v>
      </c>
      <c r="AC26" s="25">
        <v>10</v>
      </c>
      <c r="AD26" s="25">
        <v>12</v>
      </c>
      <c r="AE26" s="25">
        <v>7</v>
      </c>
      <c r="AF26" s="25">
        <v>4</v>
      </c>
      <c r="AG26" s="20">
        <v>0</v>
      </c>
      <c r="AH26" s="19">
        <v>0</v>
      </c>
      <c r="AI26" s="25">
        <v>9</v>
      </c>
      <c r="AJ26" s="25">
        <v>8</v>
      </c>
      <c r="AK26" s="20">
        <v>9</v>
      </c>
      <c r="AL26" s="19">
        <v>6</v>
      </c>
      <c r="AM26" s="20">
        <v>5</v>
      </c>
      <c r="AN26" s="20">
        <v>1</v>
      </c>
    </row>
    <row r="27" spans="1:40" ht="12.75">
      <c r="A27" s="3" t="s">
        <v>21</v>
      </c>
      <c r="B27" s="25">
        <v>29</v>
      </c>
      <c r="C27" s="15">
        <v>42</v>
      </c>
      <c r="D27" s="20">
        <v>27</v>
      </c>
      <c r="E27" s="14">
        <v>42</v>
      </c>
      <c r="F27" s="25">
        <v>87</v>
      </c>
      <c r="G27" s="15">
        <v>89</v>
      </c>
      <c r="H27" s="25">
        <v>66</v>
      </c>
      <c r="I27" s="15">
        <v>45</v>
      </c>
      <c r="J27" s="25">
        <v>3</v>
      </c>
      <c r="K27" s="15">
        <v>4</v>
      </c>
      <c r="L27" s="25">
        <v>15</v>
      </c>
      <c r="M27" s="15">
        <v>27</v>
      </c>
      <c r="N27" s="25">
        <v>8</v>
      </c>
      <c r="O27" s="19">
        <v>11</v>
      </c>
      <c r="P27" s="20">
        <v>2</v>
      </c>
      <c r="Q27" s="19">
        <v>1</v>
      </c>
      <c r="R27" s="25">
        <v>15</v>
      </c>
      <c r="S27" s="25">
        <v>14</v>
      </c>
      <c r="T27" s="29">
        <v>4</v>
      </c>
      <c r="U27" s="29">
        <v>7</v>
      </c>
      <c r="V27" s="3" t="s">
        <v>21</v>
      </c>
      <c r="W27" s="25">
        <v>29</v>
      </c>
      <c r="X27" s="25">
        <v>23</v>
      </c>
      <c r="Y27" s="25">
        <v>2</v>
      </c>
      <c r="Z27" s="25">
        <v>1</v>
      </c>
      <c r="AA27" s="20">
        <v>8</v>
      </c>
      <c r="AB27" s="19">
        <v>6</v>
      </c>
      <c r="AC27" s="25">
        <v>6</v>
      </c>
      <c r="AD27" s="25">
        <v>9</v>
      </c>
      <c r="AE27" s="25">
        <v>40</v>
      </c>
      <c r="AF27" s="25">
        <v>24</v>
      </c>
      <c r="AG27" s="20">
        <v>2</v>
      </c>
      <c r="AH27" s="19">
        <v>3</v>
      </c>
      <c r="AI27" s="25">
        <v>25</v>
      </c>
      <c r="AJ27" s="25">
        <v>22</v>
      </c>
      <c r="AK27" s="20">
        <v>22</v>
      </c>
      <c r="AL27" s="19">
        <v>21</v>
      </c>
      <c r="AM27" s="20">
        <v>2</v>
      </c>
      <c r="AN27" s="20">
        <v>3</v>
      </c>
    </row>
    <row r="28" spans="1:40" ht="12.75">
      <c r="A28" s="3" t="s">
        <v>22</v>
      </c>
      <c r="B28" s="25">
        <v>16</v>
      </c>
      <c r="C28" s="15">
        <v>13</v>
      </c>
      <c r="D28" s="20">
        <v>16</v>
      </c>
      <c r="E28" s="14">
        <v>13</v>
      </c>
      <c r="F28" s="25">
        <v>32</v>
      </c>
      <c r="G28" s="15">
        <v>51</v>
      </c>
      <c r="H28" s="25">
        <v>6</v>
      </c>
      <c r="I28" s="15">
        <v>23</v>
      </c>
      <c r="J28" s="25">
        <v>2</v>
      </c>
      <c r="K28" s="15"/>
      <c r="L28" s="25">
        <v>10</v>
      </c>
      <c r="M28" s="15">
        <v>17</v>
      </c>
      <c r="N28" s="25">
        <v>9</v>
      </c>
      <c r="O28" s="19">
        <v>12</v>
      </c>
      <c r="P28" s="20">
        <v>3</v>
      </c>
      <c r="Q28" s="19"/>
      <c r="R28" s="25">
        <v>4</v>
      </c>
      <c r="S28" s="25">
        <v>4</v>
      </c>
      <c r="T28" s="29">
        <v>1</v>
      </c>
      <c r="U28" s="29"/>
      <c r="V28" s="3" t="s">
        <v>22</v>
      </c>
      <c r="W28" s="25">
        <v>10</v>
      </c>
      <c r="X28" s="25">
        <v>8</v>
      </c>
      <c r="Y28" s="25"/>
      <c r="Z28" s="25">
        <v>1</v>
      </c>
      <c r="AA28" s="20">
        <v>4</v>
      </c>
      <c r="AB28" s="19">
        <v>2</v>
      </c>
      <c r="AC28" s="25">
        <v>12</v>
      </c>
      <c r="AD28" s="25">
        <v>4</v>
      </c>
      <c r="AE28" s="25">
        <v>20</v>
      </c>
      <c r="AF28" s="25">
        <v>26</v>
      </c>
      <c r="AG28" s="20">
        <v>10</v>
      </c>
      <c r="AH28" s="19">
        <v>1</v>
      </c>
      <c r="AI28" s="25">
        <v>8</v>
      </c>
      <c r="AJ28" s="25">
        <v>13</v>
      </c>
      <c r="AK28" s="20">
        <v>7</v>
      </c>
      <c r="AL28" s="19">
        <v>10</v>
      </c>
      <c r="AM28" s="20">
        <v>4</v>
      </c>
      <c r="AN28" s="20">
        <v>3</v>
      </c>
    </row>
    <row r="29" spans="1:40" ht="12.75">
      <c r="A29" s="3" t="s">
        <v>23</v>
      </c>
      <c r="B29" s="25">
        <v>12</v>
      </c>
      <c r="C29" s="15">
        <v>13</v>
      </c>
      <c r="D29" s="20">
        <v>12</v>
      </c>
      <c r="E29" s="14">
        <v>13</v>
      </c>
      <c r="F29" s="25">
        <v>38</v>
      </c>
      <c r="G29" s="15">
        <v>26</v>
      </c>
      <c r="H29" s="25">
        <v>16</v>
      </c>
      <c r="I29" s="15">
        <v>14</v>
      </c>
      <c r="J29" s="25">
        <v>2</v>
      </c>
      <c r="K29" s="15">
        <v>3</v>
      </c>
      <c r="L29" s="25">
        <v>13</v>
      </c>
      <c r="M29" s="15">
        <v>6</v>
      </c>
      <c r="N29" s="25">
        <v>5</v>
      </c>
      <c r="O29" s="19">
        <v>6</v>
      </c>
      <c r="P29" s="20"/>
      <c r="Q29" s="19">
        <v>1</v>
      </c>
      <c r="R29" s="25">
        <v>8</v>
      </c>
      <c r="S29" s="25">
        <v>3</v>
      </c>
      <c r="T29" s="29">
        <v>3</v>
      </c>
      <c r="U29" s="29"/>
      <c r="V29" s="3" t="s">
        <v>23</v>
      </c>
      <c r="W29" s="25">
        <v>10</v>
      </c>
      <c r="X29" s="25">
        <v>13</v>
      </c>
      <c r="Y29" s="25">
        <v>2</v>
      </c>
      <c r="Z29" s="25"/>
      <c r="AA29" s="20">
        <v>4</v>
      </c>
      <c r="AB29" s="19">
        <v>6</v>
      </c>
      <c r="AC29" s="25">
        <v>9</v>
      </c>
      <c r="AD29" s="25">
        <v>5</v>
      </c>
      <c r="AE29" s="25"/>
      <c r="AF29" s="25">
        <v>1</v>
      </c>
      <c r="AG29" s="20">
        <v>1</v>
      </c>
      <c r="AH29" s="19">
        <v>2</v>
      </c>
      <c r="AI29" s="25">
        <v>4</v>
      </c>
      <c r="AJ29" s="25">
        <v>13</v>
      </c>
      <c r="AK29" s="20">
        <v>2</v>
      </c>
      <c r="AL29" s="19">
        <v>12</v>
      </c>
      <c r="AM29" s="20">
        <v>2</v>
      </c>
      <c r="AN29" s="20">
        <v>2</v>
      </c>
    </row>
    <row r="30" spans="1:40" ht="12.75">
      <c r="A30" s="3" t="s">
        <v>24</v>
      </c>
      <c r="B30" s="25">
        <v>20</v>
      </c>
      <c r="C30" s="15">
        <v>11</v>
      </c>
      <c r="D30" s="20">
        <v>20</v>
      </c>
      <c r="E30" s="14">
        <v>11</v>
      </c>
      <c r="F30" s="25">
        <v>63</v>
      </c>
      <c r="G30" s="15">
        <v>65</v>
      </c>
      <c r="H30" s="25">
        <v>21</v>
      </c>
      <c r="I30" s="15">
        <v>31</v>
      </c>
      <c r="J30" s="25"/>
      <c r="K30" s="15"/>
      <c r="L30" s="25">
        <v>16</v>
      </c>
      <c r="M30" s="15">
        <v>16</v>
      </c>
      <c r="N30" s="25">
        <v>5</v>
      </c>
      <c r="O30" s="19">
        <v>10</v>
      </c>
      <c r="P30" s="20">
        <v>5</v>
      </c>
      <c r="Q30" s="19"/>
      <c r="R30" s="25">
        <v>9</v>
      </c>
      <c r="S30" s="25">
        <v>10</v>
      </c>
      <c r="T30" s="29">
        <v>1</v>
      </c>
      <c r="U30" s="29">
        <v>3</v>
      </c>
      <c r="V30" s="3" t="s">
        <v>24</v>
      </c>
      <c r="W30" s="25">
        <v>14</v>
      </c>
      <c r="X30" s="25">
        <v>17</v>
      </c>
      <c r="Y30" s="25">
        <v>1</v>
      </c>
      <c r="Z30" s="25">
        <v>2</v>
      </c>
      <c r="AA30" s="20">
        <v>4</v>
      </c>
      <c r="AB30" s="19">
        <v>4</v>
      </c>
      <c r="AC30" s="25">
        <v>10</v>
      </c>
      <c r="AD30" s="25">
        <v>8</v>
      </c>
      <c r="AE30" s="25">
        <v>14</v>
      </c>
      <c r="AF30" s="25">
        <v>4</v>
      </c>
      <c r="AG30" s="20">
        <v>1</v>
      </c>
      <c r="AH30" s="19">
        <v>11</v>
      </c>
      <c r="AI30" s="25">
        <v>8</v>
      </c>
      <c r="AJ30" s="25">
        <v>12</v>
      </c>
      <c r="AK30" s="20">
        <v>7</v>
      </c>
      <c r="AL30" s="19">
        <v>11</v>
      </c>
      <c r="AM30" s="20">
        <v>8</v>
      </c>
      <c r="AN30" s="20">
        <v>7</v>
      </c>
    </row>
    <row r="31" spans="1:40" ht="13.5" thickBot="1">
      <c r="A31" s="48" t="s">
        <v>25</v>
      </c>
      <c r="B31" s="76">
        <v>17</v>
      </c>
      <c r="C31" s="157">
        <v>11</v>
      </c>
      <c r="D31" s="77">
        <v>16</v>
      </c>
      <c r="E31" s="101">
        <v>11</v>
      </c>
      <c r="F31" s="76">
        <v>50</v>
      </c>
      <c r="G31" s="157">
        <v>56</v>
      </c>
      <c r="H31" s="76">
        <v>28</v>
      </c>
      <c r="I31" s="157">
        <v>28</v>
      </c>
      <c r="J31" s="76">
        <v>4</v>
      </c>
      <c r="K31" s="157">
        <v>3</v>
      </c>
      <c r="L31" s="76">
        <v>16</v>
      </c>
      <c r="M31" s="157">
        <v>17</v>
      </c>
      <c r="N31" s="76">
        <v>7</v>
      </c>
      <c r="O31" s="158">
        <v>10</v>
      </c>
      <c r="P31" s="77"/>
      <c r="Q31" s="158"/>
      <c r="R31" s="76">
        <v>2</v>
      </c>
      <c r="S31" s="76"/>
      <c r="T31" s="117">
        <v>1</v>
      </c>
      <c r="U31" s="117"/>
      <c r="V31" s="48" t="s">
        <v>25</v>
      </c>
      <c r="W31" s="76">
        <v>20</v>
      </c>
      <c r="X31" s="76">
        <v>14</v>
      </c>
      <c r="Y31" s="76">
        <v>2</v>
      </c>
      <c r="Z31" s="76"/>
      <c r="AA31" s="77">
        <v>5</v>
      </c>
      <c r="AB31" s="158">
        <v>2</v>
      </c>
      <c r="AC31" s="76">
        <v>7</v>
      </c>
      <c r="AD31" s="76">
        <v>15</v>
      </c>
      <c r="AE31" s="76"/>
      <c r="AF31" s="76">
        <v>2</v>
      </c>
      <c r="AG31" s="77">
        <v>0</v>
      </c>
      <c r="AH31" s="158">
        <v>1</v>
      </c>
      <c r="AI31" s="76">
        <v>9</v>
      </c>
      <c r="AJ31" s="76">
        <v>7</v>
      </c>
      <c r="AK31" s="77">
        <v>9</v>
      </c>
      <c r="AL31" s="158">
        <v>7</v>
      </c>
      <c r="AM31" s="77">
        <v>1</v>
      </c>
      <c r="AN31" s="77">
        <v>3</v>
      </c>
    </row>
    <row r="32" spans="1:40" s="6" customFormat="1" ht="13.5" thickBot="1">
      <c r="A32" s="78" t="s">
        <v>26</v>
      </c>
      <c r="B32" s="79">
        <f>SUM(B7:B31)</f>
        <v>494</v>
      </c>
      <c r="C32" s="79">
        <f aca="true" t="shared" si="0" ref="C32:U32">SUM(C7:C31)</f>
        <v>486</v>
      </c>
      <c r="D32" s="79">
        <f t="shared" si="0"/>
        <v>487</v>
      </c>
      <c r="E32" s="79">
        <f t="shared" si="0"/>
        <v>483</v>
      </c>
      <c r="F32" s="79">
        <f t="shared" si="0"/>
        <v>1455</v>
      </c>
      <c r="G32" s="79">
        <f t="shared" si="0"/>
        <v>1442</v>
      </c>
      <c r="H32" s="79">
        <f t="shared" si="0"/>
        <v>698</v>
      </c>
      <c r="I32" s="79">
        <f t="shared" si="0"/>
        <v>694</v>
      </c>
      <c r="J32" s="79">
        <f t="shared" si="0"/>
        <v>60</v>
      </c>
      <c r="K32" s="79">
        <f t="shared" si="0"/>
        <v>67</v>
      </c>
      <c r="L32" s="79">
        <f t="shared" si="0"/>
        <v>432</v>
      </c>
      <c r="M32" s="79">
        <f t="shared" si="0"/>
        <v>425</v>
      </c>
      <c r="N32" s="79">
        <f t="shared" si="0"/>
        <v>228</v>
      </c>
      <c r="O32" s="79">
        <f t="shared" si="0"/>
        <v>239</v>
      </c>
      <c r="P32" s="79">
        <f t="shared" si="0"/>
        <v>27</v>
      </c>
      <c r="Q32" s="79">
        <f t="shared" si="0"/>
        <v>19</v>
      </c>
      <c r="R32" s="79">
        <f t="shared" si="0"/>
        <v>218</v>
      </c>
      <c r="S32" s="79">
        <f t="shared" si="0"/>
        <v>177</v>
      </c>
      <c r="T32" s="79">
        <f t="shared" si="0"/>
        <v>72</v>
      </c>
      <c r="U32" s="79">
        <f t="shared" si="0"/>
        <v>41</v>
      </c>
      <c r="V32" s="78" t="s">
        <v>26</v>
      </c>
      <c r="W32" s="79">
        <f aca="true" t="shared" si="1" ref="W32:AN32">SUM(W7:W31)</f>
        <v>438</v>
      </c>
      <c r="X32" s="79">
        <f t="shared" si="1"/>
        <v>458</v>
      </c>
      <c r="Y32" s="79">
        <f t="shared" si="1"/>
        <v>30</v>
      </c>
      <c r="Z32" s="79">
        <f t="shared" si="1"/>
        <v>40</v>
      </c>
      <c r="AA32" s="79">
        <f t="shared" si="1"/>
        <v>135</v>
      </c>
      <c r="AB32" s="79">
        <f t="shared" si="1"/>
        <v>119</v>
      </c>
      <c r="AC32" s="79">
        <f t="shared" si="1"/>
        <v>233</v>
      </c>
      <c r="AD32" s="79">
        <f t="shared" si="1"/>
        <v>219</v>
      </c>
      <c r="AE32" s="79">
        <f t="shared" si="1"/>
        <v>220</v>
      </c>
      <c r="AF32" s="79">
        <f t="shared" si="1"/>
        <v>309</v>
      </c>
      <c r="AG32" s="79">
        <f t="shared" si="1"/>
        <v>154</v>
      </c>
      <c r="AH32" s="79">
        <f t="shared" si="1"/>
        <v>186</v>
      </c>
      <c r="AI32" s="79">
        <f t="shared" si="1"/>
        <v>246</v>
      </c>
      <c r="AJ32" s="79">
        <f t="shared" si="1"/>
        <v>282</v>
      </c>
      <c r="AK32" s="79">
        <f t="shared" si="1"/>
        <v>204</v>
      </c>
      <c r="AL32" s="79">
        <f t="shared" si="1"/>
        <v>240</v>
      </c>
      <c r="AM32" s="79">
        <f t="shared" si="1"/>
        <v>104</v>
      </c>
      <c r="AN32" s="79">
        <f t="shared" si="1"/>
        <v>98</v>
      </c>
    </row>
    <row r="33" spans="1:40" ht="12.75">
      <c r="A33" s="26" t="s">
        <v>27</v>
      </c>
      <c r="B33" s="27">
        <v>563</v>
      </c>
      <c r="C33" s="155">
        <v>615</v>
      </c>
      <c r="D33" s="206">
        <v>555</v>
      </c>
      <c r="E33" s="100">
        <v>611</v>
      </c>
      <c r="F33" s="27">
        <v>1872</v>
      </c>
      <c r="G33" s="155">
        <v>1812</v>
      </c>
      <c r="H33" s="27">
        <v>1209</v>
      </c>
      <c r="I33" s="155">
        <v>1159</v>
      </c>
      <c r="J33" s="27">
        <v>126</v>
      </c>
      <c r="K33" s="155">
        <v>132</v>
      </c>
      <c r="L33" s="27">
        <v>412</v>
      </c>
      <c r="M33" s="155">
        <v>476</v>
      </c>
      <c r="N33" s="27">
        <v>310</v>
      </c>
      <c r="O33" s="156">
        <v>339</v>
      </c>
      <c r="P33" s="40">
        <v>10</v>
      </c>
      <c r="Q33" s="156">
        <v>20</v>
      </c>
      <c r="R33" s="27">
        <v>150</v>
      </c>
      <c r="S33" s="27">
        <v>113</v>
      </c>
      <c r="T33" s="41">
        <v>91</v>
      </c>
      <c r="U33" s="41">
        <v>50</v>
      </c>
      <c r="V33" s="26" t="s">
        <v>27</v>
      </c>
      <c r="W33" s="27">
        <v>283</v>
      </c>
      <c r="X33" s="27">
        <v>242</v>
      </c>
      <c r="Y33" s="27">
        <v>26</v>
      </c>
      <c r="Z33" s="27">
        <v>18</v>
      </c>
      <c r="AA33" s="40">
        <v>70</v>
      </c>
      <c r="AB33" s="156">
        <v>58</v>
      </c>
      <c r="AC33" s="27">
        <v>223</v>
      </c>
      <c r="AD33" s="27">
        <v>219</v>
      </c>
      <c r="AE33" s="27">
        <v>107</v>
      </c>
      <c r="AF33" s="27">
        <v>182</v>
      </c>
      <c r="AG33" s="40">
        <v>26</v>
      </c>
      <c r="AH33" s="156">
        <v>30</v>
      </c>
      <c r="AI33" s="27">
        <v>154</v>
      </c>
      <c r="AJ33" s="27">
        <v>191</v>
      </c>
      <c r="AK33" s="40">
        <v>91</v>
      </c>
      <c r="AL33" s="156">
        <v>130</v>
      </c>
      <c r="AM33" s="40">
        <v>57</v>
      </c>
      <c r="AN33" s="40">
        <v>48</v>
      </c>
    </row>
    <row r="34" spans="1:40" ht="12.75">
      <c r="A34" s="3" t="s">
        <v>28</v>
      </c>
      <c r="B34" s="25">
        <v>77</v>
      </c>
      <c r="C34" s="15">
        <v>90</v>
      </c>
      <c r="D34" s="17">
        <v>76</v>
      </c>
      <c r="E34" s="14">
        <v>89</v>
      </c>
      <c r="F34" s="25">
        <v>252</v>
      </c>
      <c r="G34" s="15">
        <v>270</v>
      </c>
      <c r="H34" s="25">
        <v>119</v>
      </c>
      <c r="I34" s="15">
        <v>134</v>
      </c>
      <c r="J34" s="25">
        <v>12</v>
      </c>
      <c r="K34" s="15">
        <v>14</v>
      </c>
      <c r="L34" s="25">
        <v>93</v>
      </c>
      <c r="M34" s="15">
        <v>98</v>
      </c>
      <c r="N34" s="25">
        <v>51</v>
      </c>
      <c r="O34" s="19">
        <v>40</v>
      </c>
      <c r="P34" s="20">
        <v>6</v>
      </c>
      <c r="Q34" s="19">
        <v>6</v>
      </c>
      <c r="R34" s="25">
        <v>22</v>
      </c>
      <c r="S34" s="25">
        <v>16</v>
      </c>
      <c r="T34" s="29">
        <v>6</v>
      </c>
      <c r="U34" s="29">
        <v>6</v>
      </c>
      <c r="V34" s="3" t="s">
        <v>28</v>
      </c>
      <c r="W34" s="25">
        <v>63</v>
      </c>
      <c r="X34" s="25">
        <v>48</v>
      </c>
      <c r="Y34" s="25">
        <v>3</v>
      </c>
      <c r="Z34" s="25">
        <v>5</v>
      </c>
      <c r="AA34" s="20">
        <v>15</v>
      </c>
      <c r="AB34" s="19">
        <v>9</v>
      </c>
      <c r="AC34" s="25">
        <v>55</v>
      </c>
      <c r="AD34" s="25">
        <v>50</v>
      </c>
      <c r="AE34" s="25">
        <v>102</v>
      </c>
      <c r="AF34" s="25">
        <v>92</v>
      </c>
      <c r="AG34" s="20">
        <v>14</v>
      </c>
      <c r="AH34" s="19">
        <v>4</v>
      </c>
      <c r="AI34" s="25">
        <v>17</v>
      </c>
      <c r="AJ34" s="25">
        <v>33</v>
      </c>
      <c r="AK34" s="20">
        <v>11</v>
      </c>
      <c r="AL34" s="19">
        <v>30</v>
      </c>
      <c r="AM34" s="20">
        <v>15</v>
      </c>
      <c r="AN34" s="20">
        <v>19</v>
      </c>
    </row>
    <row r="35" spans="1:40" ht="12.75">
      <c r="A35" s="3" t="s">
        <v>29</v>
      </c>
      <c r="B35" s="25">
        <v>79</v>
      </c>
      <c r="C35" s="15">
        <v>73</v>
      </c>
      <c r="D35" s="17">
        <v>77</v>
      </c>
      <c r="E35" s="14">
        <v>73</v>
      </c>
      <c r="F35" s="25">
        <v>258</v>
      </c>
      <c r="G35" s="15">
        <v>258</v>
      </c>
      <c r="H35" s="25">
        <v>121</v>
      </c>
      <c r="I35" s="15">
        <v>122</v>
      </c>
      <c r="J35" s="25">
        <v>18</v>
      </c>
      <c r="K35" s="15">
        <v>13</v>
      </c>
      <c r="L35" s="25">
        <v>97</v>
      </c>
      <c r="M35" s="15">
        <v>98</v>
      </c>
      <c r="N35" s="25">
        <v>33</v>
      </c>
      <c r="O35" s="19">
        <v>35</v>
      </c>
      <c r="P35" s="20">
        <v>1</v>
      </c>
      <c r="Q35" s="19">
        <v>1</v>
      </c>
      <c r="R35" s="25">
        <v>24</v>
      </c>
      <c r="S35" s="25">
        <v>19</v>
      </c>
      <c r="T35" s="29">
        <v>4</v>
      </c>
      <c r="U35" s="29"/>
      <c r="V35" s="3" t="s">
        <v>29</v>
      </c>
      <c r="W35" s="25">
        <v>50</v>
      </c>
      <c r="X35" s="25">
        <v>48</v>
      </c>
      <c r="Y35" s="25">
        <v>2</v>
      </c>
      <c r="Z35" s="25">
        <v>2</v>
      </c>
      <c r="AA35" s="20">
        <v>11</v>
      </c>
      <c r="AB35" s="19">
        <v>11</v>
      </c>
      <c r="AC35" s="25">
        <v>65</v>
      </c>
      <c r="AD35" s="25">
        <v>40</v>
      </c>
      <c r="AE35" s="25">
        <v>12</v>
      </c>
      <c r="AF35" s="25">
        <v>12</v>
      </c>
      <c r="AG35" s="20">
        <v>32</v>
      </c>
      <c r="AH35" s="19">
        <v>28</v>
      </c>
      <c r="AI35" s="25">
        <v>39</v>
      </c>
      <c r="AJ35" s="25">
        <v>60</v>
      </c>
      <c r="AK35" s="20">
        <v>37</v>
      </c>
      <c r="AL35" s="19">
        <v>54</v>
      </c>
      <c r="AM35" s="20">
        <v>33</v>
      </c>
      <c r="AN35" s="20">
        <v>20</v>
      </c>
    </row>
    <row r="36" spans="1:40" ht="12.75">
      <c r="A36" s="3" t="s">
        <v>30</v>
      </c>
      <c r="B36" s="25">
        <v>35</v>
      </c>
      <c r="C36" s="15">
        <v>34</v>
      </c>
      <c r="D36" s="17">
        <v>33</v>
      </c>
      <c r="E36" s="14">
        <v>33</v>
      </c>
      <c r="F36" s="25">
        <v>149</v>
      </c>
      <c r="G36" s="15">
        <v>87</v>
      </c>
      <c r="H36" s="25">
        <v>87</v>
      </c>
      <c r="I36" s="15">
        <v>45</v>
      </c>
      <c r="J36" s="25">
        <v>8</v>
      </c>
      <c r="K36" s="15">
        <v>3</v>
      </c>
      <c r="L36" s="25">
        <v>40</v>
      </c>
      <c r="M36" s="15">
        <v>27</v>
      </c>
      <c r="N36" s="25">
        <v>32</v>
      </c>
      <c r="O36" s="19">
        <v>26</v>
      </c>
      <c r="P36" s="20">
        <v>1</v>
      </c>
      <c r="Q36" s="19">
        <v>1</v>
      </c>
      <c r="R36" s="25">
        <v>5</v>
      </c>
      <c r="S36" s="25">
        <v>3</v>
      </c>
      <c r="T36" s="29">
        <v>1</v>
      </c>
      <c r="U36" s="29">
        <v>1</v>
      </c>
      <c r="V36" s="3" t="s">
        <v>30</v>
      </c>
      <c r="W36" s="25">
        <v>17</v>
      </c>
      <c r="X36" s="25">
        <v>22</v>
      </c>
      <c r="Y36" s="25"/>
      <c r="Z36" s="25"/>
      <c r="AA36" s="20">
        <v>5</v>
      </c>
      <c r="AB36" s="19">
        <v>8</v>
      </c>
      <c r="AC36" s="25">
        <v>24</v>
      </c>
      <c r="AD36" s="25">
        <v>20</v>
      </c>
      <c r="AE36" s="25">
        <v>34</v>
      </c>
      <c r="AF36" s="25">
        <v>79</v>
      </c>
      <c r="AG36" s="20">
        <v>1</v>
      </c>
      <c r="AH36" s="19">
        <v>0</v>
      </c>
      <c r="AI36" s="25">
        <v>22</v>
      </c>
      <c r="AJ36" s="25">
        <v>17</v>
      </c>
      <c r="AK36" s="20">
        <v>20</v>
      </c>
      <c r="AL36" s="19">
        <v>16</v>
      </c>
      <c r="AM36" s="20">
        <v>4</v>
      </c>
      <c r="AN36" s="20">
        <v>1</v>
      </c>
    </row>
    <row r="37" spans="1:40" ht="13.5" thickBot="1">
      <c r="A37" s="48" t="s">
        <v>31</v>
      </c>
      <c r="B37" s="76">
        <v>102</v>
      </c>
      <c r="C37" s="157">
        <v>106</v>
      </c>
      <c r="D37" s="205">
        <v>101</v>
      </c>
      <c r="E37" s="101">
        <v>103</v>
      </c>
      <c r="F37" s="76">
        <v>220</v>
      </c>
      <c r="G37" s="157">
        <v>300</v>
      </c>
      <c r="H37" s="76">
        <v>126</v>
      </c>
      <c r="I37" s="157">
        <v>156</v>
      </c>
      <c r="J37" s="76">
        <v>11</v>
      </c>
      <c r="K37" s="157">
        <v>14</v>
      </c>
      <c r="L37" s="76">
        <v>60</v>
      </c>
      <c r="M37" s="157">
        <v>102</v>
      </c>
      <c r="N37" s="76">
        <v>29</v>
      </c>
      <c r="O37" s="158">
        <v>29</v>
      </c>
      <c r="P37" s="77">
        <v>5</v>
      </c>
      <c r="Q37" s="158">
        <v>3</v>
      </c>
      <c r="R37" s="76">
        <v>27</v>
      </c>
      <c r="S37" s="76">
        <v>20</v>
      </c>
      <c r="T37" s="117">
        <v>6</v>
      </c>
      <c r="U37" s="117">
        <v>3</v>
      </c>
      <c r="V37" s="48" t="s">
        <v>31</v>
      </c>
      <c r="W37" s="76">
        <v>49</v>
      </c>
      <c r="X37" s="76">
        <v>53</v>
      </c>
      <c r="Y37" s="76"/>
      <c r="Z37" s="76">
        <v>6</v>
      </c>
      <c r="AA37" s="77">
        <v>14</v>
      </c>
      <c r="AB37" s="158">
        <v>16</v>
      </c>
      <c r="AC37" s="76">
        <v>47</v>
      </c>
      <c r="AD37" s="76">
        <v>38</v>
      </c>
      <c r="AE37" s="76">
        <v>87</v>
      </c>
      <c r="AF37" s="76">
        <v>34</v>
      </c>
      <c r="AG37" s="77">
        <v>9</v>
      </c>
      <c r="AH37" s="158">
        <v>4</v>
      </c>
      <c r="AI37" s="76">
        <v>49</v>
      </c>
      <c r="AJ37" s="76">
        <v>52</v>
      </c>
      <c r="AK37" s="77">
        <v>38</v>
      </c>
      <c r="AL37" s="158">
        <v>46</v>
      </c>
      <c r="AM37" s="77">
        <v>32</v>
      </c>
      <c r="AN37" s="77">
        <v>15</v>
      </c>
    </row>
    <row r="38" spans="1:40" s="6" customFormat="1" ht="13.5" thickBot="1">
      <c r="A38" s="78" t="s">
        <v>32</v>
      </c>
      <c r="B38" s="82">
        <f aca="true" t="shared" si="2" ref="B38:S38">SUM(B33:B37)</f>
        <v>856</v>
      </c>
      <c r="C38" s="82">
        <f t="shared" si="2"/>
        <v>918</v>
      </c>
      <c r="D38" s="82">
        <f t="shared" si="2"/>
        <v>842</v>
      </c>
      <c r="E38" s="82">
        <f t="shared" si="2"/>
        <v>909</v>
      </c>
      <c r="F38" s="82">
        <f t="shared" si="2"/>
        <v>2751</v>
      </c>
      <c r="G38" s="82">
        <f t="shared" si="2"/>
        <v>2727</v>
      </c>
      <c r="H38" s="82">
        <f t="shared" si="2"/>
        <v>1662</v>
      </c>
      <c r="I38" s="82">
        <f t="shared" si="2"/>
        <v>1616</v>
      </c>
      <c r="J38" s="82">
        <f t="shared" si="2"/>
        <v>175</v>
      </c>
      <c r="K38" s="82">
        <f t="shared" si="2"/>
        <v>176</v>
      </c>
      <c r="L38" s="82">
        <f t="shared" si="2"/>
        <v>702</v>
      </c>
      <c r="M38" s="82">
        <f t="shared" si="2"/>
        <v>801</v>
      </c>
      <c r="N38" s="82">
        <f t="shared" si="2"/>
        <v>455</v>
      </c>
      <c r="O38" s="82">
        <f t="shared" si="2"/>
        <v>469</v>
      </c>
      <c r="P38" s="82">
        <f t="shared" si="2"/>
        <v>23</v>
      </c>
      <c r="Q38" s="82">
        <f t="shared" si="2"/>
        <v>31</v>
      </c>
      <c r="R38" s="82">
        <f t="shared" si="2"/>
        <v>228</v>
      </c>
      <c r="S38" s="82">
        <f t="shared" si="2"/>
        <v>171</v>
      </c>
      <c r="T38" s="82">
        <f>SUM(T33:T37)</f>
        <v>108</v>
      </c>
      <c r="U38" s="82">
        <f>SUM(U33:U37)</f>
        <v>60</v>
      </c>
      <c r="V38" s="78" t="s">
        <v>32</v>
      </c>
      <c r="W38" s="82">
        <f aca="true" t="shared" si="3" ref="W38:AL38">SUM(W33:W37)</f>
        <v>462</v>
      </c>
      <c r="X38" s="82">
        <f t="shared" si="3"/>
        <v>413</v>
      </c>
      <c r="Y38" s="82">
        <f t="shared" si="3"/>
        <v>31</v>
      </c>
      <c r="Z38" s="82">
        <f t="shared" si="3"/>
        <v>31</v>
      </c>
      <c r="AA38" s="82">
        <f t="shared" si="3"/>
        <v>115</v>
      </c>
      <c r="AB38" s="82">
        <f t="shared" si="3"/>
        <v>102</v>
      </c>
      <c r="AC38" s="82">
        <f t="shared" si="3"/>
        <v>414</v>
      </c>
      <c r="AD38" s="82">
        <f t="shared" si="3"/>
        <v>367</v>
      </c>
      <c r="AE38" s="82">
        <f t="shared" si="3"/>
        <v>342</v>
      </c>
      <c r="AF38" s="82">
        <f t="shared" si="3"/>
        <v>399</v>
      </c>
      <c r="AG38" s="82">
        <f t="shared" si="3"/>
        <v>82</v>
      </c>
      <c r="AH38" s="82">
        <f t="shared" si="3"/>
        <v>66</v>
      </c>
      <c r="AI38" s="82">
        <f t="shared" si="3"/>
        <v>281</v>
      </c>
      <c r="AJ38" s="82">
        <f t="shared" si="3"/>
        <v>353</v>
      </c>
      <c r="AK38" s="82">
        <f t="shared" si="3"/>
        <v>197</v>
      </c>
      <c r="AL38" s="82">
        <f t="shared" si="3"/>
        <v>276</v>
      </c>
      <c r="AM38" s="82">
        <f>SUM(AM33:AM37)</f>
        <v>141</v>
      </c>
      <c r="AN38" s="82">
        <f>SUM(AN33:AN37)</f>
        <v>103</v>
      </c>
    </row>
    <row r="39" spans="1:40" ht="12.75">
      <c r="A39" s="80" t="s">
        <v>33</v>
      </c>
      <c r="B39" s="81">
        <f aca="true" t="shared" si="4" ref="B39:S39">B23+B36</f>
        <v>56</v>
      </c>
      <c r="C39" s="81">
        <f t="shared" si="4"/>
        <v>58</v>
      </c>
      <c r="D39" s="81">
        <f t="shared" si="4"/>
        <v>53</v>
      </c>
      <c r="E39" s="81">
        <f t="shared" si="4"/>
        <v>57</v>
      </c>
      <c r="F39" s="81">
        <f t="shared" si="4"/>
        <v>210</v>
      </c>
      <c r="G39" s="81">
        <f t="shared" si="4"/>
        <v>130</v>
      </c>
      <c r="H39" s="81">
        <f t="shared" si="4"/>
        <v>116</v>
      </c>
      <c r="I39" s="81">
        <f t="shared" si="4"/>
        <v>64</v>
      </c>
      <c r="J39" s="81">
        <f t="shared" si="4"/>
        <v>10</v>
      </c>
      <c r="K39" s="81">
        <f t="shared" si="4"/>
        <v>7</v>
      </c>
      <c r="L39" s="81">
        <f t="shared" si="4"/>
        <v>59</v>
      </c>
      <c r="M39" s="81">
        <f t="shared" si="4"/>
        <v>42</v>
      </c>
      <c r="N39" s="81">
        <f t="shared" si="4"/>
        <v>43</v>
      </c>
      <c r="O39" s="81">
        <f t="shared" si="4"/>
        <v>40</v>
      </c>
      <c r="P39" s="81">
        <f t="shared" si="4"/>
        <v>2</v>
      </c>
      <c r="Q39" s="81">
        <f t="shared" si="4"/>
        <v>2</v>
      </c>
      <c r="R39" s="81">
        <f t="shared" si="4"/>
        <v>8</v>
      </c>
      <c r="S39" s="81">
        <f t="shared" si="4"/>
        <v>9</v>
      </c>
      <c r="T39" s="81">
        <f>T23+T36</f>
        <v>1</v>
      </c>
      <c r="U39" s="81">
        <f>U36+U23</f>
        <v>2</v>
      </c>
      <c r="V39" s="80" t="s">
        <v>33</v>
      </c>
      <c r="W39" s="81">
        <f aca="true" t="shared" si="5" ref="W39:AL39">W23+W36</f>
        <v>32</v>
      </c>
      <c r="X39" s="81">
        <f t="shared" si="5"/>
        <v>49</v>
      </c>
      <c r="Y39" s="81">
        <f t="shared" si="5"/>
        <v>1</v>
      </c>
      <c r="Z39" s="81">
        <f t="shared" si="5"/>
        <v>5</v>
      </c>
      <c r="AA39" s="81">
        <f t="shared" si="5"/>
        <v>14</v>
      </c>
      <c r="AB39" s="81">
        <f t="shared" si="5"/>
        <v>14</v>
      </c>
      <c r="AC39" s="81">
        <f t="shared" si="5"/>
        <v>41</v>
      </c>
      <c r="AD39" s="81">
        <f t="shared" si="5"/>
        <v>28</v>
      </c>
      <c r="AE39" s="81">
        <f t="shared" si="5"/>
        <v>59</v>
      </c>
      <c r="AF39" s="81">
        <f t="shared" si="5"/>
        <v>128</v>
      </c>
      <c r="AG39" s="81">
        <f t="shared" si="5"/>
        <v>1</v>
      </c>
      <c r="AH39" s="81">
        <f t="shared" si="5"/>
        <v>0</v>
      </c>
      <c r="AI39" s="81">
        <f t="shared" si="5"/>
        <v>47</v>
      </c>
      <c r="AJ39" s="81">
        <f t="shared" si="5"/>
        <v>30</v>
      </c>
      <c r="AK39" s="81">
        <f t="shared" si="5"/>
        <v>40</v>
      </c>
      <c r="AL39" s="81">
        <f t="shared" si="5"/>
        <v>27</v>
      </c>
      <c r="AM39" s="81">
        <f>AM23+AM36</f>
        <v>7</v>
      </c>
      <c r="AN39" s="81">
        <f>AN23+AN36</f>
        <v>1</v>
      </c>
    </row>
    <row r="40" spans="1:40" ht="13.5" thickBot="1">
      <c r="A40" s="83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84"/>
      <c r="V40" s="83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</row>
    <row r="41" spans="1:40" s="6" customFormat="1" ht="13.5" thickBot="1">
      <c r="A41" s="78" t="s">
        <v>34</v>
      </c>
      <c r="B41" s="82">
        <f aca="true" t="shared" si="6" ref="B41:S41">B32+B38</f>
        <v>1350</v>
      </c>
      <c r="C41" s="82">
        <f t="shared" si="6"/>
        <v>1404</v>
      </c>
      <c r="D41" s="82">
        <f t="shared" si="6"/>
        <v>1329</v>
      </c>
      <c r="E41" s="82">
        <f t="shared" si="6"/>
        <v>1392</v>
      </c>
      <c r="F41" s="82">
        <f t="shared" si="6"/>
        <v>4206</v>
      </c>
      <c r="G41" s="82">
        <f t="shared" si="6"/>
        <v>4169</v>
      </c>
      <c r="H41" s="82">
        <f t="shared" si="6"/>
        <v>2360</v>
      </c>
      <c r="I41" s="82">
        <f t="shared" si="6"/>
        <v>2310</v>
      </c>
      <c r="J41" s="82">
        <f t="shared" si="6"/>
        <v>235</v>
      </c>
      <c r="K41" s="82">
        <f t="shared" si="6"/>
        <v>243</v>
      </c>
      <c r="L41" s="82">
        <f t="shared" si="6"/>
        <v>1134</v>
      </c>
      <c r="M41" s="82">
        <f t="shared" si="6"/>
        <v>1226</v>
      </c>
      <c r="N41" s="82">
        <f t="shared" si="6"/>
        <v>683</v>
      </c>
      <c r="O41" s="82">
        <f t="shared" si="6"/>
        <v>708</v>
      </c>
      <c r="P41" s="82">
        <f t="shared" si="6"/>
        <v>50</v>
      </c>
      <c r="Q41" s="82">
        <f t="shared" si="6"/>
        <v>50</v>
      </c>
      <c r="R41" s="82">
        <f t="shared" si="6"/>
        <v>446</v>
      </c>
      <c r="S41" s="82">
        <f t="shared" si="6"/>
        <v>348</v>
      </c>
      <c r="T41" s="82">
        <f>T32+T38</f>
        <v>180</v>
      </c>
      <c r="U41" s="82">
        <f>U32+U38</f>
        <v>101</v>
      </c>
      <c r="V41" s="78" t="s">
        <v>34</v>
      </c>
      <c r="W41" s="82">
        <f aca="true" t="shared" si="7" ref="W41:AL41">W32+W38</f>
        <v>900</v>
      </c>
      <c r="X41" s="82">
        <f t="shared" si="7"/>
        <v>871</v>
      </c>
      <c r="Y41" s="82">
        <f t="shared" si="7"/>
        <v>61</v>
      </c>
      <c r="Z41" s="82">
        <f t="shared" si="7"/>
        <v>71</v>
      </c>
      <c r="AA41" s="82">
        <f t="shared" si="7"/>
        <v>250</v>
      </c>
      <c r="AB41" s="82">
        <f t="shared" si="7"/>
        <v>221</v>
      </c>
      <c r="AC41" s="82">
        <f t="shared" si="7"/>
        <v>647</v>
      </c>
      <c r="AD41" s="82">
        <f t="shared" si="7"/>
        <v>586</v>
      </c>
      <c r="AE41" s="82">
        <f t="shared" si="7"/>
        <v>562</v>
      </c>
      <c r="AF41" s="82">
        <f t="shared" si="7"/>
        <v>708</v>
      </c>
      <c r="AG41" s="82">
        <f t="shared" si="7"/>
        <v>236</v>
      </c>
      <c r="AH41" s="82">
        <f t="shared" si="7"/>
        <v>252</v>
      </c>
      <c r="AI41" s="82">
        <f t="shared" si="7"/>
        <v>527</v>
      </c>
      <c r="AJ41" s="82">
        <f t="shared" si="7"/>
        <v>635</v>
      </c>
      <c r="AK41" s="82">
        <f t="shared" si="7"/>
        <v>401</v>
      </c>
      <c r="AL41" s="82">
        <f t="shared" si="7"/>
        <v>516</v>
      </c>
      <c r="AM41" s="82">
        <f>AM32+AM38</f>
        <v>245</v>
      </c>
      <c r="AN41" s="82">
        <f>AN32+AN38</f>
        <v>201</v>
      </c>
    </row>
    <row r="42" spans="1:40" ht="12.75">
      <c r="A42" s="123" t="s">
        <v>61</v>
      </c>
      <c r="B42" s="124">
        <f>B35+B11</f>
        <v>96</v>
      </c>
      <c r="C42" s="124">
        <f aca="true" t="shared" si="8" ref="C42:U42">C35+C11</f>
        <v>80</v>
      </c>
      <c r="D42" s="124">
        <f t="shared" si="8"/>
        <v>94</v>
      </c>
      <c r="E42" s="124">
        <f t="shared" si="8"/>
        <v>80</v>
      </c>
      <c r="F42" s="124">
        <f t="shared" si="8"/>
        <v>319</v>
      </c>
      <c r="G42" s="124">
        <f t="shared" si="8"/>
        <v>317</v>
      </c>
      <c r="H42" s="124">
        <f t="shared" si="8"/>
        <v>138</v>
      </c>
      <c r="I42" s="124">
        <f>I35+I11</f>
        <v>147</v>
      </c>
      <c r="J42" s="124">
        <f t="shared" si="8"/>
        <v>18</v>
      </c>
      <c r="K42" s="124">
        <f t="shared" si="8"/>
        <v>17</v>
      </c>
      <c r="L42" s="124">
        <f t="shared" si="8"/>
        <v>130</v>
      </c>
      <c r="M42" s="124">
        <f t="shared" si="8"/>
        <v>124</v>
      </c>
      <c r="N42" s="124">
        <f t="shared" si="8"/>
        <v>43</v>
      </c>
      <c r="O42" s="124">
        <f t="shared" si="8"/>
        <v>42</v>
      </c>
      <c r="P42" s="124">
        <f t="shared" si="8"/>
        <v>2</v>
      </c>
      <c r="Q42" s="124">
        <f t="shared" si="8"/>
        <v>1</v>
      </c>
      <c r="R42" s="124">
        <f t="shared" si="8"/>
        <v>34</v>
      </c>
      <c r="S42" s="124">
        <f t="shared" si="8"/>
        <v>27</v>
      </c>
      <c r="T42" s="124">
        <f t="shared" si="8"/>
        <v>5</v>
      </c>
      <c r="U42" s="124">
        <f t="shared" si="8"/>
        <v>2</v>
      </c>
      <c r="V42" s="124"/>
      <c r="W42" s="124">
        <f aca="true" t="shared" si="9" ref="W42:AN42">W35+W11</f>
        <v>68</v>
      </c>
      <c r="X42" s="124">
        <f t="shared" si="9"/>
        <v>72</v>
      </c>
      <c r="Y42" s="124">
        <f t="shared" si="9"/>
        <v>2</v>
      </c>
      <c r="Z42" s="124">
        <f t="shared" si="9"/>
        <v>5</v>
      </c>
      <c r="AA42" s="124">
        <f t="shared" si="9"/>
        <v>16</v>
      </c>
      <c r="AB42" s="124">
        <f t="shared" si="9"/>
        <v>16</v>
      </c>
      <c r="AC42" s="124">
        <f t="shared" si="9"/>
        <v>76</v>
      </c>
      <c r="AD42" s="124">
        <f t="shared" si="9"/>
        <v>55</v>
      </c>
      <c r="AE42" s="124">
        <f t="shared" si="9"/>
        <v>15</v>
      </c>
      <c r="AF42" s="124">
        <f t="shared" si="9"/>
        <v>14</v>
      </c>
      <c r="AG42" s="124">
        <f t="shared" si="9"/>
        <v>43</v>
      </c>
      <c r="AH42" s="124">
        <f>AH35+AH11</f>
        <v>38</v>
      </c>
      <c r="AI42" s="124">
        <f t="shared" si="9"/>
        <v>48</v>
      </c>
      <c r="AJ42" s="124">
        <f t="shared" si="9"/>
        <v>75</v>
      </c>
      <c r="AK42" s="124">
        <f t="shared" si="9"/>
        <v>43</v>
      </c>
      <c r="AL42" s="124">
        <f t="shared" si="9"/>
        <v>67</v>
      </c>
      <c r="AM42" s="124">
        <f t="shared" si="9"/>
        <v>36</v>
      </c>
      <c r="AN42" s="124">
        <f t="shared" si="9"/>
        <v>24</v>
      </c>
    </row>
    <row r="43" spans="6:36" ht="12.7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6:36" ht="12.7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6:36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6:36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</sheetData>
  <sheetProtection/>
  <mergeCells count="26">
    <mergeCell ref="F3:N3"/>
    <mergeCell ref="F5:G5"/>
    <mergeCell ref="W5:X5"/>
    <mergeCell ref="Y5:Z5"/>
    <mergeCell ref="AA5:AB5"/>
    <mergeCell ref="P4:Q5"/>
    <mergeCell ref="R4:S5"/>
    <mergeCell ref="V4:V6"/>
    <mergeCell ref="F4:O4"/>
    <mergeCell ref="AM5:AN5"/>
    <mergeCell ref="AK5:AL5"/>
    <mergeCell ref="AI4:AJ5"/>
    <mergeCell ref="T4:U5"/>
    <mergeCell ref="AC4:AD5"/>
    <mergeCell ref="AE4:AF5"/>
    <mergeCell ref="AG4:AH5"/>
    <mergeCell ref="A2:AB2"/>
    <mergeCell ref="L5:M5"/>
    <mergeCell ref="N5:O5"/>
    <mergeCell ref="H5:I5"/>
    <mergeCell ref="J5:K5"/>
    <mergeCell ref="A4:A6"/>
    <mergeCell ref="W4:AB4"/>
    <mergeCell ref="B4:E4"/>
    <mergeCell ref="D5:E5"/>
    <mergeCell ref="B5:C5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tabSelected="1" view="pageBreakPreview" zoomScaleNormal="114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4" sqref="A44"/>
    </sheetView>
  </sheetViews>
  <sheetFormatPr defaultColWidth="8.875" defaultRowHeight="12.75"/>
  <cols>
    <col min="1" max="1" width="19.375" style="0" customWidth="1"/>
    <col min="2" max="2" width="8.375" style="0" customWidth="1"/>
    <col min="3" max="3" width="8.125" style="0" customWidth="1"/>
    <col min="4" max="16" width="8.875" style="0" customWidth="1"/>
    <col min="17" max="17" width="10.00390625" style="0" customWidth="1"/>
    <col min="18" max="23" width="8.875" style="0" customWidth="1"/>
    <col min="24" max="24" width="19.625" style="0" customWidth="1"/>
    <col min="25" max="26" width="8.875" style="0" customWidth="1"/>
    <col min="27" max="27" width="7.125" style="0" customWidth="1"/>
    <col min="28" max="28" width="7.375" style="0" customWidth="1"/>
    <col min="29" max="44" width="8.875" style="0" customWidth="1"/>
  </cols>
  <sheetData>
    <row r="2" spans="1:17" ht="15.75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5:16" ht="13.5" thickBot="1"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42" ht="12.75" customHeight="1" thickBot="1">
      <c r="A4" s="215" t="s">
        <v>0</v>
      </c>
      <c r="B4" s="261" t="s">
        <v>50</v>
      </c>
      <c r="C4" s="262"/>
      <c r="D4" s="218" t="s">
        <v>35</v>
      </c>
      <c r="E4" s="219"/>
      <c r="F4" s="219"/>
      <c r="G4" s="220"/>
      <c r="H4" s="218" t="s">
        <v>38</v>
      </c>
      <c r="I4" s="219"/>
      <c r="J4" s="219"/>
      <c r="K4" s="219"/>
      <c r="L4" s="219"/>
      <c r="M4" s="219"/>
      <c r="N4" s="219"/>
      <c r="O4" s="219"/>
      <c r="P4" s="219"/>
      <c r="Q4" s="219"/>
      <c r="R4" s="241" t="s">
        <v>49</v>
      </c>
      <c r="S4" s="242"/>
      <c r="T4" s="272" t="s">
        <v>48</v>
      </c>
      <c r="U4" s="255"/>
      <c r="V4" s="255" t="s">
        <v>55</v>
      </c>
      <c r="W4" s="256"/>
      <c r="X4" s="248" t="s">
        <v>0</v>
      </c>
      <c r="Y4" s="241" t="s">
        <v>43</v>
      </c>
      <c r="Z4" s="247"/>
      <c r="AA4" s="247"/>
      <c r="AB4" s="247"/>
      <c r="AC4" s="247"/>
      <c r="AD4" s="247"/>
      <c r="AE4" s="227" t="s">
        <v>47</v>
      </c>
      <c r="AF4" s="228"/>
      <c r="AG4" s="227" t="s">
        <v>59</v>
      </c>
      <c r="AH4" s="228"/>
      <c r="AI4" s="227" t="s">
        <v>60</v>
      </c>
      <c r="AJ4" s="228"/>
      <c r="AK4" s="227" t="s">
        <v>46</v>
      </c>
      <c r="AL4" s="228"/>
      <c r="AM4" s="266" t="s">
        <v>53</v>
      </c>
      <c r="AN4" s="267"/>
      <c r="AO4" s="266" t="s">
        <v>54</v>
      </c>
      <c r="AP4" s="267"/>
    </row>
    <row r="5" spans="1:42" s="1" customFormat="1" ht="38.25" customHeight="1" thickBot="1">
      <c r="A5" s="216"/>
      <c r="B5" s="263"/>
      <c r="C5" s="264"/>
      <c r="D5" s="253" t="s">
        <v>36</v>
      </c>
      <c r="E5" s="254"/>
      <c r="F5" s="221" t="s">
        <v>37</v>
      </c>
      <c r="G5" s="222"/>
      <c r="H5" s="259" t="s">
        <v>36</v>
      </c>
      <c r="I5" s="260"/>
      <c r="J5" s="252" t="s">
        <v>39</v>
      </c>
      <c r="K5" s="260"/>
      <c r="L5" s="252" t="s">
        <v>40</v>
      </c>
      <c r="M5" s="260"/>
      <c r="N5" s="252" t="s">
        <v>41</v>
      </c>
      <c r="O5" s="260"/>
      <c r="P5" s="251" t="s">
        <v>42</v>
      </c>
      <c r="Q5" s="252"/>
      <c r="R5" s="270"/>
      <c r="S5" s="271"/>
      <c r="T5" s="273"/>
      <c r="U5" s="257"/>
      <c r="V5" s="257"/>
      <c r="W5" s="258"/>
      <c r="X5" s="249"/>
      <c r="Y5" s="245" t="s">
        <v>36</v>
      </c>
      <c r="Z5" s="246"/>
      <c r="AA5" s="246" t="s">
        <v>44</v>
      </c>
      <c r="AB5" s="246"/>
      <c r="AC5" s="246" t="s">
        <v>45</v>
      </c>
      <c r="AD5" s="275"/>
      <c r="AE5" s="233"/>
      <c r="AF5" s="235"/>
      <c r="AG5" s="233"/>
      <c r="AH5" s="235"/>
      <c r="AI5" s="233"/>
      <c r="AJ5" s="235"/>
      <c r="AK5" s="229"/>
      <c r="AL5" s="274"/>
      <c r="AM5" s="268"/>
      <c r="AN5" s="269"/>
      <c r="AO5" s="268"/>
      <c r="AP5" s="269"/>
    </row>
    <row r="6" spans="1:42" ht="13.5" thickBot="1">
      <c r="A6" s="217"/>
      <c r="B6" s="30">
        <v>2017</v>
      </c>
      <c r="C6" s="31">
        <v>2018</v>
      </c>
      <c r="D6" s="61">
        <v>2017</v>
      </c>
      <c r="E6" s="138">
        <v>2018</v>
      </c>
      <c r="F6" s="61">
        <v>2017</v>
      </c>
      <c r="G6" s="142">
        <v>2018</v>
      </c>
      <c r="H6" s="30">
        <v>2017</v>
      </c>
      <c r="I6" s="31">
        <v>2018</v>
      </c>
      <c r="J6" s="30">
        <v>2017</v>
      </c>
      <c r="K6" s="31">
        <v>2018</v>
      </c>
      <c r="L6" s="30">
        <v>2017</v>
      </c>
      <c r="M6" s="31">
        <v>2018</v>
      </c>
      <c r="N6" s="30">
        <v>2017</v>
      </c>
      <c r="O6" s="31">
        <v>2018</v>
      </c>
      <c r="P6" s="30">
        <v>2017</v>
      </c>
      <c r="Q6" s="33">
        <v>2018</v>
      </c>
      <c r="R6" s="61">
        <v>2017</v>
      </c>
      <c r="S6" s="142">
        <v>2018</v>
      </c>
      <c r="T6" s="30">
        <v>2017</v>
      </c>
      <c r="U6" s="31">
        <v>2018</v>
      </c>
      <c r="V6" s="31">
        <v>2017</v>
      </c>
      <c r="W6" s="32">
        <v>2018</v>
      </c>
      <c r="X6" s="250"/>
      <c r="Y6" s="30">
        <v>2017</v>
      </c>
      <c r="Z6" s="31">
        <v>2018</v>
      </c>
      <c r="AA6" s="30">
        <v>2017</v>
      </c>
      <c r="AB6" s="31">
        <v>2018</v>
      </c>
      <c r="AC6" s="30">
        <v>2017</v>
      </c>
      <c r="AD6" s="32">
        <v>2018</v>
      </c>
      <c r="AE6" s="30">
        <v>2017</v>
      </c>
      <c r="AF6" s="32">
        <v>2018</v>
      </c>
      <c r="AG6" s="30">
        <v>2017</v>
      </c>
      <c r="AH6" s="32">
        <v>2018</v>
      </c>
      <c r="AI6" s="30">
        <v>2017</v>
      </c>
      <c r="AJ6" s="32">
        <v>2018</v>
      </c>
      <c r="AK6" s="30">
        <v>2017</v>
      </c>
      <c r="AL6" s="32">
        <v>2018</v>
      </c>
      <c r="AM6" s="47">
        <v>2017</v>
      </c>
      <c r="AN6" s="32">
        <v>2018</v>
      </c>
      <c r="AO6" s="30">
        <v>2017</v>
      </c>
      <c r="AP6" s="32">
        <v>2018</v>
      </c>
    </row>
    <row r="7" spans="1:42" ht="12.75">
      <c r="A7" s="2" t="s">
        <v>1</v>
      </c>
      <c r="B7" s="207">
        <v>18789</v>
      </c>
      <c r="C7" s="135">
        <v>18617</v>
      </c>
      <c r="D7" s="166">
        <f>абс!B7*100000/'на 100 тыс'!$B7*2.017</f>
        <v>203.96508595454787</v>
      </c>
      <c r="E7" s="144">
        <f>абс!C7*100000/'на 100 тыс'!$C7*2.017</f>
        <v>86.67347048396627</v>
      </c>
      <c r="F7" s="168">
        <f>абс!D7*100000/'на 100 тыс'!$B7*2.017</f>
        <v>203.96508595454787</v>
      </c>
      <c r="G7" s="145">
        <f>абс!E7*100000/'на 100 тыс'!$C7*2.017</f>
        <v>86.67347048396627</v>
      </c>
      <c r="H7" s="13">
        <f>абс!F7*100000/'на 100 тыс'!$B7*2.017</f>
        <v>654.8352759593379</v>
      </c>
      <c r="I7" s="8">
        <f>абс!G7*100000/'на 100 тыс'!$C7*2.017</f>
        <v>368.3622495568566</v>
      </c>
      <c r="J7" s="8">
        <f>абс!H7*100000/'на 100 тыс'!$B7*2.017</f>
        <v>429.4001809569429</v>
      </c>
      <c r="K7" s="8">
        <f>абс!I7*100000/'на 100 тыс'!$C7*2.017</f>
        <v>205.8494923994199</v>
      </c>
      <c r="L7" s="8">
        <f>абс!J7*100000/'на 100 тыс'!$B7*2.017</f>
        <v>21.470009047847142</v>
      </c>
      <c r="M7" s="8">
        <f>абс!K7*100000/'на 100 тыс'!$C7*2.017</f>
        <v>10.834183810495784</v>
      </c>
      <c r="N7" s="8">
        <f>абс!L7*100000/'на 100 тыс'!$B7*2.017</f>
        <v>139.55505881100643</v>
      </c>
      <c r="O7" s="8">
        <f>абс!M7*100000/'на 100 тыс'!$C7*2.017</f>
        <v>108.34183810495782</v>
      </c>
      <c r="P7" s="8">
        <f>абс!N7*100000/'на 100 тыс'!$B7*2.017</f>
        <v>96.61504071531215</v>
      </c>
      <c r="Q7" s="36">
        <f>абс!O7*100000/'на 100 тыс'!$C7*2.017</f>
        <v>97.50765429446206</v>
      </c>
      <c r="R7" s="37">
        <f>абс!P7*100000/'на 100 тыс'!$B7*2.017</f>
        <v>10.735004523923571</v>
      </c>
      <c r="S7" s="150">
        <f>абс!Q7*100000/'на 100 тыс'!$C7*2.017</f>
        <v>0</v>
      </c>
      <c r="T7" s="13">
        <f>абс!R7*100000/'на 100 тыс'!$B7*2.017</f>
        <v>85.88003619138857</v>
      </c>
      <c r="U7" s="8">
        <f>абс!S7*100000/'на 100 тыс'!$C7*2.017</f>
        <v>54.17091905247891</v>
      </c>
      <c r="V7" s="8">
        <f>абс!T7*100000/'на 100 тыс'!$B7*2.017</f>
        <v>10.735004523923571</v>
      </c>
      <c r="W7" s="21">
        <f>абс!U7*100000/'на 100 тыс'!$C7*2.017</f>
        <v>10.834183810495784</v>
      </c>
      <c r="X7" s="11" t="s">
        <v>1</v>
      </c>
      <c r="Y7" s="37">
        <f>абс!W7*100000/'на 100 тыс'!$B7*2.017</f>
        <v>214.70009047847145</v>
      </c>
      <c r="Z7" s="38">
        <f>абс!X7*100000/'на 100 тыс'!$C7*2.017</f>
        <v>238.3520438309072</v>
      </c>
      <c r="AA7" s="38">
        <f>абс!Y7*100000/'на 100 тыс'!$B7*2.017</f>
        <v>10.735004523923571</v>
      </c>
      <c r="AB7" s="38">
        <f>абс!Z7*100000/'на 100 тыс'!$C7*2.017</f>
        <v>43.336735241983135</v>
      </c>
      <c r="AC7" s="38">
        <f>абс!AA7*100000/'на 100 тыс'!$B7*2.017</f>
        <v>53.67502261961786</v>
      </c>
      <c r="AD7" s="150">
        <f>абс!AB7*100000/'на 100 тыс'!$C7*2.017</f>
        <v>43.336735241983135</v>
      </c>
      <c r="AE7" s="7">
        <f>абс!AC7*100000/'на 100 тыс'!$B7*2.017</f>
        <v>21.470009047847142</v>
      </c>
      <c r="AF7" s="21">
        <f>абс!AD7*100000/'на 100 тыс'!$C7*2.017</f>
        <v>32.50255143148735</v>
      </c>
      <c r="AG7" s="7">
        <f>абс!AE7*100000/'на 100 тыс'!$B7*2.017</f>
        <v>161.02506785885356</v>
      </c>
      <c r="AH7" s="21">
        <f>абс!AF7*100000/'на 100 тыс'!$C7*2.017</f>
        <v>390.0306171778482</v>
      </c>
      <c r="AI7" s="7">
        <f>абс!AG7*100000/'на 100 тыс'!$B7*2.017</f>
        <v>0</v>
      </c>
      <c r="AJ7" s="21">
        <f>абс!AH7*100000/'на 100 тыс'!$C7*2.017</f>
        <v>10.834183810495784</v>
      </c>
      <c r="AK7" s="7">
        <f>абс!AI7*100000/'на 100 тыс'!$B7*2.017</f>
        <v>128.82005428708285</v>
      </c>
      <c r="AL7" s="21">
        <f>абс!AJ7*100000/'на 100 тыс'!$C7*2.017</f>
        <v>151.67857334694096</v>
      </c>
      <c r="AM7" s="13">
        <f>абс!AK7*100000/'на 100 тыс'!$B7*2.017</f>
        <v>118.08504976315929</v>
      </c>
      <c r="AN7" s="36">
        <f>абс!AL7*100000/'на 100 тыс'!$C7*2.017</f>
        <v>140.84438953644516</v>
      </c>
      <c r="AO7" s="37">
        <f>абс!AM7*100000/'на 100 тыс'!$B7*2.017</f>
        <v>42.940018095694285</v>
      </c>
      <c r="AP7" s="150">
        <f>абс!AN7*100000/'на 100 тыс'!$C7*2.017</f>
        <v>32.50255143148735</v>
      </c>
    </row>
    <row r="8" spans="1:42" ht="12.75">
      <c r="A8" s="3" t="s">
        <v>2</v>
      </c>
      <c r="B8" s="208">
        <v>31308</v>
      </c>
      <c r="C8" s="97">
        <v>30904</v>
      </c>
      <c r="D8" s="146">
        <f>абс!B8*100000/'на 100 тыс'!$B8*2.017</f>
        <v>212.60061326178612</v>
      </c>
      <c r="E8" s="143">
        <f>абс!C8*100000/'на 100 тыс'!$C8*2.017</f>
        <v>117.47993787212012</v>
      </c>
      <c r="F8" s="143">
        <f>абс!D8*100000/'на 100 тыс'!$B8*2.017</f>
        <v>212.60061326178612</v>
      </c>
      <c r="G8" s="147">
        <f>абс!E8*100000/'на 100 тыс'!$C8*2.017</f>
        <v>117.47993787212012</v>
      </c>
      <c r="H8" s="13">
        <f>абс!F8*100000/'на 100 тыс'!$B8*2.017</f>
        <v>521.8378689152933</v>
      </c>
      <c r="I8" s="8">
        <f>абс!G8*100000/'на 100 тыс'!$C8*2.017</f>
        <v>600.4530157908362</v>
      </c>
      <c r="J8" s="8">
        <f>абс!H8*100000/'на 100 тыс'!$B8*2.017</f>
        <v>199.71572760955664</v>
      </c>
      <c r="K8" s="8">
        <f>абс!I8*100000/'на 100 тыс'!$C8*2.017</f>
        <v>352.43981361636037</v>
      </c>
      <c r="L8" s="8">
        <f>абс!J8*100000/'на 100 тыс'!$B8*2.017</f>
        <v>6.442442826114731</v>
      </c>
      <c r="M8" s="8">
        <f>абс!K8*100000/'на 100 тыс'!$C8*2.017</f>
        <v>45.68664250582449</v>
      </c>
      <c r="N8" s="8">
        <f>абс!L8*100000/'на 100 тыс'!$B8*2.017</f>
        <v>141.73374217452405</v>
      </c>
      <c r="O8" s="8">
        <f>абс!M8*100000/'на 100 тыс'!$C8*2.017</f>
        <v>117.47993787212012</v>
      </c>
      <c r="P8" s="8">
        <f>абс!N8*100000/'на 100 тыс'!$B8*2.017</f>
        <v>77.30931391337677</v>
      </c>
      <c r="Q8" s="36">
        <f>абс!O8*100000/'на 100 тыс'!$C8*2.017</f>
        <v>65.26663215117784</v>
      </c>
      <c r="R8" s="9">
        <f>абс!P8*100000/'на 100 тыс'!$B8*2.017</f>
        <v>12.884885652229462</v>
      </c>
      <c r="S8" s="39">
        <f>абс!Q8*100000/'на 100 тыс'!$C8*2.017</f>
        <v>13.053326430235568</v>
      </c>
      <c r="T8" s="13">
        <f>абс!R8*100000/'на 100 тыс'!$B8*2.017</f>
        <v>83.7517567394915</v>
      </c>
      <c r="U8" s="8">
        <f>абс!S8*100000/'на 100 тыс'!$C8*2.017</f>
        <v>143.58659073259125</v>
      </c>
      <c r="V8" s="8">
        <f>абс!T8*100000/'на 100 тыс'!$B8*2.017</f>
        <v>19.327328478344192</v>
      </c>
      <c r="W8" s="21">
        <f>абс!U8*100000/'на 100 тыс'!$C8*2.017</f>
        <v>26.106652860471137</v>
      </c>
      <c r="X8" s="12" t="s">
        <v>2</v>
      </c>
      <c r="Y8" s="7">
        <f>абс!W8*100000/'на 100 тыс'!$B8*2.017</f>
        <v>148.1761850006388</v>
      </c>
      <c r="Z8" s="8">
        <f>абс!X8*100000/'на 100 тыс'!$C8*2.017</f>
        <v>254.5398653895936</v>
      </c>
      <c r="AA8" s="8">
        <f>абс!Y8*100000/'на 100 тыс'!$B8*2.017</f>
        <v>6.442442826114731</v>
      </c>
      <c r="AB8" s="8">
        <f>абс!Z8*100000/'на 100 тыс'!$C8*2.017</f>
        <v>19.57998964535335</v>
      </c>
      <c r="AC8" s="8">
        <f>абс!AA8*100000/'на 100 тыс'!$B8*2.017</f>
        <v>70.86687108726203</v>
      </c>
      <c r="AD8" s="21">
        <f>абс!AB8*100000/'на 100 тыс'!$C8*2.017</f>
        <v>58.73996893606006</v>
      </c>
      <c r="AE8" s="7">
        <f>абс!AC8*100000/'на 100 тыс'!$B8*2.017</f>
        <v>154.61862782675354</v>
      </c>
      <c r="AF8" s="21">
        <f>абс!AD8*100000/'на 100 тыс'!$C8*2.017</f>
        <v>45.68664250582449</v>
      </c>
      <c r="AG8" s="7">
        <f>абс!AE8*100000/'на 100 тыс'!$B8*2.017</f>
        <v>25.769771304458924</v>
      </c>
      <c r="AH8" s="21">
        <f>абс!AF8*100000/'на 100 тыс'!$C8*2.017</f>
        <v>6.526663215117784</v>
      </c>
      <c r="AI8" s="7">
        <f>абс!AG8*100000/'на 100 тыс'!$B8*2.017</f>
        <v>64.42442826114731</v>
      </c>
      <c r="AJ8" s="21">
        <f>абс!AH8*100000/'на 100 тыс'!$C8*2.017</f>
        <v>117.47993787212012</v>
      </c>
      <c r="AK8" s="7">
        <f>абс!AI8*100000/'на 100 тыс'!$B8*2.017</f>
        <v>103.0790852178357</v>
      </c>
      <c r="AL8" s="21">
        <f>абс!AJ8*100000/'на 100 тыс'!$C8*2.017</f>
        <v>137.05992751747345</v>
      </c>
      <c r="AM8" s="13">
        <f>абс!AK8*100000/'на 100 тыс'!$B8*2.017</f>
        <v>103.0790852178357</v>
      </c>
      <c r="AN8" s="36">
        <f>абс!AL8*100000/'на 100 тыс'!$C8*2.017</f>
        <v>130.5332643023557</v>
      </c>
      <c r="AO8" s="7">
        <f>абс!AM8*100000/'на 100 тыс'!$B8*2.017</f>
        <v>70.86687108726203</v>
      </c>
      <c r="AP8" s="21">
        <f>абс!AN8*100000/'на 100 тыс'!$C8*2.017</f>
        <v>65.26663215117784</v>
      </c>
    </row>
    <row r="9" spans="1:42" ht="12.75">
      <c r="A9" s="3" t="s">
        <v>3</v>
      </c>
      <c r="B9" s="208">
        <v>15478</v>
      </c>
      <c r="C9" s="97">
        <v>15274</v>
      </c>
      <c r="D9" s="146">
        <f>абс!B9*100000/'на 100 тыс'!$B9*2.017</f>
        <v>156.37679286729553</v>
      </c>
      <c r="E9" s="143">
        <f>абс!C9*100000/'на 100 тыс'!$C9*2.017</f>
        <v>198.08170747675788</v>
      </c>
      <c r="F9" s="143">
        <f>абс!D9*100000/'на 100 тыс'!$B9*2.017</f>
        <v>156.37679286729553</v>
      </c>
      <c r="G9" s="147">
        <f>абс!E9*100000/'на 100 тыс'!$C9*2.017</f>
        <v>198.08170747675788</v>
      </c>
      <c r="H9" s="13">
        <f>абс!F9*100000/'на 100 тыс'!$B9*2.017</f>
        <v>677.6327690916139</v>
      </c>
      <c r="I9" s="8">
        <f>абс!G9*100000/'на 100 тыс'!$C9*2.017</f>
        <v>699.8886997512111</v>
      </c>
      <c r="J9" s="8">
        <f>абс!H9*100000/'на 100 тыс'!$B9*2.017</f>
        <v>325.784985140199</v>
      </c>
      <c r="K9" s="8">
        <f>абс!I9*100000/'на 100 тыс'!$C9*2.017</f>
        <v>369.7525206232813</v>
      </c>
      <c r="L9" s="8">
        <f>абс!J9*100000/'на 100 тыс'!$B9*2.017</f>
        <v>65.15699702803978</v>
      </c>
      <c r="M9" s="8">
        <f>абс!K9*100000/'на 100 тыс'!$C9*2.017</f>
        <v>0</v>
      </c>
      <c r="N9" s="8">
        <f>абс!L9*100000/'на 100 тыс'!$B9*2.017</f>
        <v>156.37679286729553</v>
      </c>
      <c r="O9" s="8">
        <f>абс!M9*100000/'на 100 тыс'!$C9*2.017</f>
        <v>211.28715464187508</v>
      </c>
      <c r="P9" s="8">
        <f>абс!N9*100000/'на 100 тыс'!$B9*2.017</f>
        <v>143.34539346168754</v>
      </c>
      <c r="Q9" s="36">
        <f>абс!O9*100000/'на 100 тыс'!$C9*2.017</f>
        <v>105.64357732093754</v>
      </c>
      <c r="R9" s="9">
        <f>абс!P9*100000/'на 100 тыс'!$B9*2.017</f>
        <v>0</v>
      </c>
      <c r="S9" s="39">
        <f>абс!Q9*100000/'на 100 тыс'!$C9*2.017</f>
        <v>13.205447165117192</v>
      </c>
      <c r="T9" s="13">
        <f>абс!R9*100000/'на 100 тыс'!$B9*2.017</f>
        <v>130.31399405607957</v>
      </c>
      <c r="U9" s="8">
        <f>абс!S9*100000/'на 100 тыс'!$C9*2.017</f>
        <v>79.23268299070315</v>
      </c>
      <c r="V9" s="8">
        <f>абс!T9*100000/'на 100 тыс'!$B9*2.017</f>
        <v>39.094198216823884</v>
      </c>
      <c r="W9" s="21">
        <f>абс!U9*100000/'на 100 тыс'!$C9*2.017</f>
        <v>13.205447165117192</v>
      </c>
      <c r="X9" s="12" t="s">
        <v>3</v>
      </c>
      <c r="Y9" s="7">
        <f>абс!W9*100000/'на 100 тыс'!$B9*2.017</f>
        <v>221.5337898953353</v>
      </c>
      <c r="Z9" s="8">
        <f>абс!X9*100000/'на 100 тыс'!$C9*2.017</f>
        <v>184.87626031164066</v>
      </c>
      <c r="AA9" s="8">
        <f>абс!Y9*100000/'на 100 тыс'!$B9*2.017</f>
        <v>13.03139940560796</v>
      </c>
      <c r="AB9" s="8">
        <f>абс!Z9*100000/'на 100 тыс'!$C9*2.017</f>
        <v>52.82178866046877</v>
      </c>
      <c r="AC9" s="8">
        <f>абс!AA9*100000/'на 100 тыс'!$B9*2.017</f>
        <v>78.18839643364777</v>
      </c>
      <c r="AD9" s="21">
        <f>абс!AB9*100000/'на 100 тыс'!$C9*2.017</f>
        <v>66.02723582558596</v>
      </c>
      <c r="AE9" s="7">
        <f>абс!AC9*100000/'на 100 тыс'!$B9*2.017</f>
        <v>91.21979583925572</v>
      </c>
      <c r="AF9" s="21">
        <f>абс!AD9*100000/'на 100 тыс'!$C9*2.017</f>
        <v>66.02723582558596</v>
      </c>
      <c r="AG9" s="7">
        <f>абс!AE9*100000/'на 100 тыс'!$B9*2.017</f>
        <v>39.094198216823884</v>
      </c>
      <c r="AH9" s="21">
        <f>абс!AF9*100000/'на 100 тыс'!$C9*2.017</f>
        <v>39.61634149535158</v>
      </c>
      <c r="AI9" s="7">
        <f>абс!AG9*100000/'на 100 тыс'!$B9*2.017</f>
        <v>39.094198216823884</v>
      </c>
      <c r="AJ9" s="21">
        <f>абс!AH9*100000/'на 100 тыс'!$C9*2.017</f>
        <v>13.205447165117192</v>
      </c>
      <c r="AK9" s="7">
        <f>абс!AI9*100000/'на 100 тыс'!$B9*2.017</f>
        <v>91.21979583925572</v>
      </c>
      <c r="AL9" s="21">
        <f>абс!AJ9*100000/'на 100 тыс'!$C9*2.017</f>
        <v>132.05447165117192</v>
      </c>
      <c r="AM9" s="13">
        <f>абс!AK9*100000/'на 100 тыс'!$B9*2.017</f>
        <v>91.21979583925572</v>
      </c>
      <c r="AN9" s="36">
        <f>абс!AL9*100000/'на 100 тыс'!$C9*2.017</f>
        <v>118.84902448605473</v>
      </c>
      <c r="AO9" s="7">
        <f>абс!AM9*100000/'на 100 тыс'!$B9*2.017</f>
        <v>52.12559762243184</v>
      </c>
      <c r="AP9" s="21">
        <f>абс!AN9*100000/'на 100 тыс'!$C9*2.017</f>
        <v>52.82178866046877</v>
      </c>
    </row>
    <row r="10" spans="1:42" ht="12.75">
      <c r="A10" s="3" t="s">
        <v>4</v>
      </c>
      <c r="B10" s="208">
        <v>24248</v>
      </c>
      <c r="C10" s="97">
        <v>24271</v>
      </c>
      <c r="D10" s="146">
        <f>абс!B10*100000/'на 100 тыс'!$B10*2.017</f>
        <v>116.45496535796767</v>
      </c>
      <c r="E10" s="143">
        <f>абс!C10*100000/'на 100 тыс'!$C10*2.017</f>
        <v>132.96526719129824</v>
      </c>
      <c r="F10" s="143">
        <f>абс!D10*100000/'на 100 тыс'!$B10*2.017</f>
        <v>116.45496535796767</v>
      </c>
      <c r="G10" s="147">
        <f>абс!E10*100000/'на 100 тыс'!$C10*2.017</f>
        <v>132.96526719129824</v>
      </c>
      <c r="H10" s="13">
        <f>абс!F10*100000/'на 100 тыс'!$B10*2.017</f>
        <v>482.45628505443744</v>
      </c>
      <c r="I10" s="8">
        <f>абс!G10*100000/'на 100 тыс'!$C10*2.017</f>
        <v>423.8267891722632</v>
      </c>
      <c r="J10" s="8">
        <f>абс!H10*100000/'на 100 тыс'!$B10*2.017</f>
        <v>207.9552952820851</v>
      </c>
      <c r="K10" s="8">
        <f>абс!I10*100000/'на 100 тыс'!$C10*2.017</f>
        <v>182.8272423880351</v>
      </c>
      <c r="L10" s="8">
        <f>абс!J10*100000/'на 100 тыс'!$B10*2.017</f>
        <v>0</v>
      </c>
      <c r="M10" s="8">
        <f>абс!K10*100000/'на 100 тыс'!$C10*2.017</f>
        <v>0</v>
      </c>
      <c r="N10" s="8">
        <f>абс!L10*100000/'на 100 тыс'!$B10*2.017</f>
        <v>174.68244803695148</v>
      </c>
      <c r="O10" s="8">
        <f>абс!M10*100000/'на 100 тыс'!$C10*2.017</f>
        <v>174.51691318857897</v>
      </c>
      <c r="P10" s="8">
        <f>абс!N10*100000/'на 100 тыс'!$B10*2.017</f>
        <v>83.18211811283405</v>
      </c>
      <c r="Q10" s="36">
        <f>абс!O10*100000/'на 100 тыс'!$C10*2.017</f>
        <v>58.172304396192985</v>
      </c>
      <c r="R10" s="9">
        <f>абс!P10*100000/'на 100 тыс'!$B10*2.017</f>
        <v>24.954635433850214</v>
      </c>
      <c r="S10" s="39">
        <f>абс!Q10*100000/'на 100 тыс'!$C10*2.017</f>
        <v>16.62065839891228</v>
      </c>
      <c r="T10" s="13">
        <f>абс!R10*100000/'на 100 тыс'!$B10*2.017</f>
        <v>74.86390630155064</v>
      </c>
      <c r="U10" s="8">
        <f>абс!S10*100000/'на 100 тыс'!$C10*2.017</f>
        <v>24.93098759836842</v>
      </c>
      <c r="V10" s="8">
        <f>абс!T10*100000/'на 100 тыс'!$B10*2.017</f>
        <v>16.63642362256681</v>
      </c>
      <c r="W10" s="21">
        <f>абс!U10*100000/'на 100 тыс'!$C10*2.017</f>
        <v>0</v>
      </c>
      <c r="X10" s="12" t="s">
        <v>4</v>
      </c>
      <c r="Y10" s="7">
        <f>абс!W10*100000/'на 100 тыс'!$B10*2.017</f>
        <v>141.40960079181787</v>
      </c>
      <c r="Z10" s="8">
        <f>абс!X10*100000/'на 100 тыс'!$C10*2.017</f>
        <v>166.2065839891228</v>
      </c>
      <c r="AA10" s="8">
        <f>абс!Y10*100000/'на 100 тыс'!$B10*2.017</f>
        <v>16.63642362256681</v>
      </c>
      <c r="AB10" s="8">
        <f>абс!Z10*100000/'на 100 тыс'!$C10*2.017</f>
        <v>33.24131679782456</v>
      </c>
      <c r="AC10" s="8">
        <f>абс!AA10*100000/'на 100 тыс'!$B10*2.017</f>
        <v>49.90927086770043</v>
      </c>
      <c r="AD10" s="21">
        <f>абс!AB10*100000/'на 100 тыс'!$C10*2.017</f>
        <v>24.93098759836842</v>
      </c>
      <c r="AE10" s="7">
        <f>абс!AC10*100000/'на 100 тыс'!$B10*2.017</f>
        <v>74.86390630155064</v>
      </c>
      <c r="AF10" s="21">
        <f>абс!AD10*100000/'на 100 тыс'!$C10*2.017</f>
        <v>124.65493799184212</v>
      </c>
      <c r="AG10" s="7">
        <f>абс!AE10*100000/'на 100 тыс'!$B10*2.017</f>
        <v>232.90993071593533</v>
      </c>
      <c r="AH10" s="21">
        <f>абс!AF10*100000/'на 100 тыс'!$C10*2.017</f>
        <v>282.55119278150875</v>
      </c>
      <c r="AI10" s="7">
        <f>абс!AG10*100000/'на 100 тыс'!$B10*2.017</f>
        <v>0</v>
      </c>
      <c r="AJ10" s="21">
        <f>абс!AH10*100000/'на 100 тыс'!$C10*2.017</f>
        <v>0</v>
      </c>
      <c r="AK10" s="7">
        <f>абс!AI10*100000/'на 100 тыс'!$B10*2.017</f>
        <v>33.27284724513362</v>
      </c>
      <c r="AL10" s="21">
        <f>абс!AJ10*100000/'на 100 тыс'!$C10*2.017</f>
        <v>24.93098759836842</v>
      </c>
      <c r="AM10" s="13">
        <f>абс!AK10*100000/'на 100 тыс'!$B10*2.017</f>
        <v>16.63642362256681</v>
      </c>
      <c r="AN10" s="36">
        <f>абс!AL10*100000/'на 100 тыс'!$C10*2.017</f>
        <v>8.31032919945614</v>
      </c>
      <c r="AO10" s="7">
        <f>абс!AM10*100000/'на 100 тыс'!$B10*2.017</f>
        <v>8.318211811283405</v>
      </c>
      <c r="AP10" s="21">
        <f>абс!AN10*100000/'на 100 тыс'!$C10*2.017</f>
        <v>33.24131679782456</v>
      </c>
    </row>
    <row r="11" spans="1:42" ht="12.75">
      <c r="A11" s="3" t="s">
        <v>5</v>
      </c>
      <c r="B11" s="208">
        <v>16363</v>
      </c>
      <c r="C11" s="97">
        <v>15917</v>
      </c>
      <c r="D11" s="146">
        <f>абс!B11*100000/'на 100 тыс'!$B11*2.017</f>
        <v>209.55203813481634</v>
      </c>
      <c r="E11" s="143">
        <f>абс!C11*100000/'на 100 тыс'!$C11*2.017</f>
        <v>88.70390148897405</v>
      </c>
      <c r="F11" s="143">
        <f>абс!D11*100000/'на 100 тыс'!$B11*2.017</f>
        <v>209.55203813481634</v>
      </c>
      <c r="G11" s="147">
        <f>абс!E11*100000/'на 100 тыс'!$C11*2.017</f>
        <v>88.70390148897405</v>
      </c>
      <c r="H11" s="13">
        <f>абс!F11*100000/'на 100 тыс'!$B11*2.017</f>
        <v>751.9220191896351</v>
      </c>
      <c r="I11" s="8">
        <f>абс!G11*100000/'на 100 тыс'!$C11*2.017</f>
        <v>747.6471696927812</v>
      </c>
      <c r="J11" s="8">
        <f>абс!H11*100000/'на 100 тыс'!$B11*2.017</f>
        <v>209.55203813481634</v>
      </c>
      <c r="K11" s="8">
        <f>абс!I11*100000/'на 100 тыс'!$C11*2.017</f>
        <v>316.7996481749073</v>
      </c>
      <c r="L11" s="8">
        <f>абс!J11*100000/'на 100 тыс'!$B11*2.017</f>
        <v>0</v>
      </c>
      <c r="M11" s="8">
        <f>абс!K11*100000/'на 100 тыс'!$C11*2.017</f>
        <v>50.68794370798517</v>
      </c>
      <c r="N11" s="8">
        <f>абс!L11*100000/'на 100 тыс'!$B11*2.017</f>
        <v>406.7774857911141</v>
      </c>
      <c r="O11" s="8">
        <f>абс!M11*100000/'на 100 тыс'!$C11*2.017</f>
        <v>329.4716341019036</v>
      </c>
      <c r="P11" s="8">
        <f>абс!N11*100000/'на 100 тыс'!$B11*2.017</f>
        <v>123.26590478518608</v>
      </c>
      <c r="Q11" s="36">
        <f>абс!O11*100000/'на 100 тыс'!$C11*2.017</f>
        <v>88.70390148897405</v>
      </c>
      <c r="R11" s="9">
        <f>абс!P11*100000/'на 100 тыс'!$B11*2.017</f>
        <v>12.326590478518607</v>
      </c>
      <c r="S11" s="39">
        <f>абс!Q11*100000/'на 100 тыс'!$C11*2.017</f>
        <v>0</v>
      </c>
      <c r="T11" s="13">
        <f>абс!R11*100000/'на 100 тыс'!$B11*2.017</f>
        <v>123.26590478518608</v>
      </c>
      <c r="U11" s="8">
        <f>абс!S11*100000/'на 100 тыс'!$C11*2.017</f>
        <v>101.37588741597034</v>
      </c>
      <c r="V11" s="8">
        <f>абс!T11*100000/'на 100 тыс'!$B11*2.017</f>
        <v>12.326590478518607</v>
      </c>
      <c r="W11" s="21">
        <f>абс!U11*100000/'на 100 тыс'!$C11*2.017</f>
        <v>25.343971853992585</v>
      </c>
      <c r="X11" s="12" t="s">
        <v>5</v>
      </c>
      <c r="Y11" s="7">
        <f>абс!W11*100000/'на 100 тыс'!$B11*2.017</f>
        <v>221.87862861333497</v>
      </c>
      <c r="Z11" s="8">
        <f>абс!X11*100000/'на 100 тыс'!$C11*2.017</f>
        <v>304.127662247911</v>
      </c>
      <c r="AA11" s="8">
        <f>абс!Y11*100000/'на 100 тыс'!$B11*2.017</f>
        <v>0</v>
      </c>
      <c r="AB11" s="8">
        <f>абс!Z11*100000/'на 100 тыс'!$C11*2.017</f>
        <v>38.01595778098888</v>
      </c>
      <c r="AC11" s="8">
        <f>абс!AA11*100000/'на 100 тыс'!$B11*2.017</f>
        <v>61.63295239259304</v>
      </c>
      <c r="AD11" s="21">
        <f>абс!AB11*100000/'на 100 тыс'!$C11*2.017</f>
        <v>63.35992963498146</v>
      </c>
      <c r="AE11" s="7">
        <f>абс!AC11*100000/'на 100 тыс'!$B11*2.017</f>
        <v>135.59249526370468</v>
      </c>
      <c r="AF11" s="21">
        <f>абс!AD11*100000/'на 100 тыс'!$C11*2.017</f>
        <v>190.0797889049444</v>
      </c>
      <c r="AG11" s="7">
        <f>абс!AE11*100000/'на 100 тыс'!$B11*2.017</f>
        <v>36.979771435555826</v>
      </c>
      <c r="AH11" s="21">
        <f>абс!AF11*100000/'на 100 тыс'!$C11*2.017</f>
        <v>25.343971853992585</v>
      </c>
      <c r="AI11" s="7">
        <f>абс!AG11*100000/'на 100 тыс'!$B11*2.017</f>
        <v>135.59249526370468</v>
      </c>
      <c r="AJ11" s="21">
        <f>абс!AH11*100000/'на 100 тыс'!$C11*2.017</f>
        <v>126.71985926996292</v>
      </c>
      <c r="AK11" s="7">
        <f>абс!AI11*100000/'на 100 тыс'!$B11*2.017</f>
        <v>110.93931430666748</v>
      </c>
      <c r="AL11" s="21">
        <f>абс!AJ11*100000/'на 100 тыс'!$C11*2.017</f>
        <v>190.0797889049444</v>
      </c>
      <c r="AM11" s="13">
        <f>абс!AK11*100000/'на 100 тыс'!$B11*2.017</f>
        <v>73.95954287111165</v>
      </c>
      <c r="AN11" s="36">
        <f>абс!AL11*100000/'на 100 тыс'!$C11*2.017</f>
        <v>164.7358170509518</v>
      </c>
      <c r="AO11" s="7">
        <f>абс!AM11*100000/'на 100 тыс'!$B11*2.017</f>
        <v>36.979771435555826</v>
      </c>
      <c r="AP11" s="21">
        <f>абс!AN11*100000/'на 100 тыс'!$C11*2.017</f>
        <v>50.68794370798517</v>
      </c>
    </row>
    <row r="12" spans="1:42" ht="12.75">
      <c r="A12" s="3" t="s">
        <v>6</v>
      </c>
      <c r="B12" s="208">
        <v>8301</v>
      </c>
      <c r="C12" s="97">
        <v>8137</v>
      </c>
      <c r="D12" s="146">
        <f>абс!B12*100000/'на 100 тыс'!$B12*2.017</f>
        <v>194.3862185278882</v>
      </c>
      <c r="E12" s="143">
        <f>абс!C12*100000/'на 100 тыс'!$C12*2.017</f>
        <v>347.0320757035762</v>
      </c>
      <c r="F12" s="143">
        <f>абс!D12*100000/'на 100 тыс'!$B12*2.017</f>
        <v>194.3862185278882</v>
      </c>
      <c r="G12" s="147">
        <f>абс!E12*100000/'на 100 тыс'!$C12*2.017</f>
        <v>347.0320757035762</v>
      </c>
      <c r="H12" s="13">
        <f>абс!F12*100000/'на 100 тыс'!$B12*2.017</f>
        <v>680.3517648476087</v>
      </c>
      <c r="I12" s="8">
        <f>абс!G12*100000/'на 100 тыс'!$C12*2.017</f>
        <v>594.9121297775592</v>
      </c>
      <c r="J12" s="8">
        <f>абс!H12*100000/'на 100 тыс'!$B12*2.017</f>
        <v>267.28105047584626</v>
      </c>
      <c r="K12" s="8">
        <f>абс!I12*100000/'на 100 тыс'!$C12*2.017</f>
        <v>297.4560648887796</v>
      </c>
      <c r="L12" s="8">
        <f>абс!J12*100000/'на 100 тыс'!$B12*2.017</f>
        <v>48.59655463197205</v>
      </c>
      <c r="M12" s="8">
        <f>абс!K12*100000/'на 100 тыс'!$C12*2.017</f>
        <v>24.788005407398302</v>
      </c>
      <c r="N12" s="8">
        <f>абс!L12*100000/'на 100 тыс'!$B12*2.017</f>
        <v>267.28105047584626</v>
      </c>
      <c r="O12" s="8">
        <f>абс!M12*100000/'на 100 тыс'!$C12*2.017</f>
        <v>148.7280324443898</v>
      </c>
      <c r="P12" s="8">
        <f>абс!N12*100000/'на 100 тыс'!$B12*2.017</f>
        <v>121.49138657993012</v>
      </c>
      <c r="Q12" s="36">
        <f>абс!O12*100000/'на 100 тыс'!$C12*2.017</f>
        <v>148.7280324443898</v>
      </c>
      <c r="R12" s="9">
        <f>абс!P12*100000/'на 100 тыс'!$B12*2.017</f>
        <v>0</v>
      </c>
      <c r="S12" s="39">
        <f>абс!Q12*100000/'на 100 тыс'!$C12*2.017</f>
        <v>0</v>
      </c>
      <c r="T12" s="13">
        <f>абс!R12*100000/'на 100 тыс'!$B12*2.017</f>
        <v>97.1931092639441</v>
      </c>
      <c r="U12" s="8">
        <f>абс!S12*100000/'на 100 тыс'!$C12*2.017</f>
        <v>49.576010814796604</v>
      </c>
      <c r="V12" s="8">
        <f>абс!T12*100000/'на 100 тыс'!$B12*2.017</f>
        <v>72.89483194795807</v>
      </c>
      <c r="W12" s="21">
        <f>абс!U12*100000/'на 100 тыс'!$C12*2.017</f>
        <v>0</v>
      </c>
      <c r="X12" s="12" t="s">
        <v>6</v>
      </c>
      <c r="Y12" s="7">
        <f>абс!W12*100000/'на 100 тыс'!$B12*2.017</f>
        <v>194.3862185278882</v>
      </c>
      <c r="Z12" s="8">
        <f>абс!X12*100000/'на 100 тыс'!$C12*2.017</f>
        <v>371.8200811109745</v>
      </c>
      <c r="AA12" s="8">
        <f>абс!Y12*100000/'на 100 тыс'!$B12*2.017</f>
        <v>24.298277315986024</v>
      </c>
      <c r="AB12" s="8">
        <f>абс!Z12*100000/'на 100 тыс'!$C12*2.017</f>
        <v>0</v>
      </c>
      <c r="AC12" s="8">
        <f>абс!AA12*100000/'на 100 тыс'!$B12*2.017</f>
        <v>24.298277315986024</v>
      </c>
      <c r="AD12" s="21">
        <f>абс!AB12*100000/'на 100 тыс'!$C12*2.017</f>
        <v>99.15202162959321</v>
      </c>
      <c r="AE12" s="7">
        <f>абс!AC12*100000/'на 100 тыс'!$B12*2.017</f>
        <v>72.89483194795807</v>
      </c>
      <c r="AF12" s="21">
        <f>абс!AD12*100000/'на 100 тыс'!$C12*2.017</f>
        <v>74.3640162221949</v>
      </c>
      <c r="AG12" s="7">
        <f>абс!AE12*100000/'на 100 тыс'!$B12*2.017</f>
        <v>48.59655463197205</v>
      </c>
      <c r="AH12" s="21">
        <f>абс!AF12*100000/'на 100 тыс'!$C12*2.017</f>
        <v>49.576010814796604</v>
      </c>
      <c r="AI12" s="7">
        <f>абс!AG12*100000/'на 100 тыс'!$B12*2.017</f>
        <v>267.28105047584626</v>
      </c>
      <c r="AJ12" s="21">
        <f>абс!AH12*100000/'на 100 тыс'!$C12*2.017</f>
        <v>371.8200811109745</v>
      </c>
      <c r="AK12" s="7">
        <f>абс!AI12*100000/'на 100 тыс'!$B12*2.017</f>
        <v>121.49138657993012</v>
      </c>
      <c r="AL12" s="21">
        <f>абс!AJ12*100000/'на 100 тыс'!$C12*2.017</f>
        <v>74.3640162221949</v>
      </c>
      <c r="AM12" s="13">
        <f>абс!AK12*100000/'на 100 тыс'!$B12*2.017</f>
        <v>121.49138657993012</v>
      </c>
      <c r="AN12" s="36">
        <f>абс!AL12*100000/'на 100 тыс'!$C12*2.017</f>
        <v>74.3640162221949</v>
      </c>
      <c r="AO12" s="7">
        <f>абс!AM12*100000/'на 100 тыс'!$B12*2.017</f>
        <v>0</v>
      </c>
      <c r="AP12" s="21">
        <f>абс!AN12*100000/'на 100 тыс'!$C12*2.017</f>
        <v>49.576010814796604</v>
      </c>
    </row>
    <row r="13" spans="1:42" ht="12.75">
      <c r="A13" s="3" t="s">
        <v>7</v>
      </c>
      <c r="B13" s="208">
        <v>12073</v>
      </c>
      <c r="C13" s="97">
        <v>11943</v>
      </c>
      <c r="D13" s="146">
        <f>абс!B13*100000/'на 100 тыс'!$B13*2.017</f>
        <v>217.18711173693364</v>
      </c>
      <c r="E13" s="143">
        <f>абс!C13*100000/'на 100 тыс'!$C13*2.017</f>
        <v>151.99698568198946</v>
      </c>
      <c r="F13" s="143">
        <f>абс!D13*100000/'на 100 тыс'!$B13*2.017</f>
        <v>217.18711173693364</v>
      </c>
      <c r="G13" s="147">
        <f>абс!E13*100000/'на 100 тыс'!$C13*2.017</f>
        <v>151.99698568198946</v>
      </c>
      <c r="H13" s="13">
        <f>абс!F13*100000/'на 100 тыс'!$B13*2.017</f>
        <v>417.6675225710262</v>
      </c>
      <c r="I13" s="8">
        <f>абс!G13*100000/'на 100 тыс'!$C13*2.017</f>
        <v>557.3222808339613</v>
      </c>
      <c r="J13" s="8">
        <f>абс!H13*100000/'на 100 тыс'!$B13*2.017</f>
        <v>200.4804108340926</v>
      </c>
      <c r="K13" s="8">
        <f>абс!I13*100000/'на 100 тыс'!$C13*2.017</f>
        <v>320.8825253286444</v>
      </c>
      <c r="L13" s="8">
        <f>абс!J13*100000/'на 100 тыс'!$B13*2.017</f>
        <v>50.12010270852315</v>
      </c>
      <c r="M13" s="8">
        <f>абс!K13*100000/'на 100 тыс'!$C13*2.017</f>
        <v>16.888553964665494</v>
      </c>
      <c r="N13" s="8">
        <f>абс!L13*100000/'на 100 тыс'!$B13*2.017</f>
        <v>150.36030812556945</v>
      </c>
      <c r="O13" s="8">
        <f>абс!M13*100000/'на 100 тыс'!$C13*2.017</f>
        <v>202.66264757598591</v>
      </c>
      <c r="P13" s="8">
        <f>абс!N13*100000/'на 100 тыс'!$B13*2.017</f>
        <v>100.2402054170463</v>
      </c>
      <c r="Q13" s="36">
        <f>абс!O13*100000/'на 100 тыс'!$C13*2.017</f>
        <v>168.88553964665493</v>
      </c>
      <c r="R13" s="9">
        <f>абс!P13*100000/'на 100 тыс'!$B13*2.017</f>
        <v>33.41340180568209</v>
      </c>
      <c r="S13" s="169">
        <f>абс!Q13*100000/'на 100 тыс'!$C13*2.017</f>
        <v>0</v>
      </c>
      <c r="T13" s="13">
        <f>абс!R13*100000/'на 100 тыс'!$B13*2.017</f>
        <v>116.94690631988735</v>
      </c>
      <c r="U13" s="8">
        <f>абс!S13*100000/'на 100 тыс'!$C13*2.017</f>
        <v>33.77710792933099</v>
      </c>
      <c r="V13" s="8">
        <f>абс!T13*100000/'на 100 тыс'!$B13*2.017</f>
        <v>16.706700902841046</v>
      </c>
      <c r="W13" s="21">
        <f>абс!U13*100000/'на 100 тыс'!$C13*2.017</f>
        <v>16.888553964665494</v>
      </c>
      <c r="X13" s="12" t="s">
        <v>7</v>
      </c>
      <c r="Y13" s="7">
        <f>абс!W13*100000/'на 100 тыс'!$B13*2.017</f>
        <v>250.60051354261574</v>
      </c>
      <c r="Z13" s="8">
        <f>абс!X13*100000/'на 100 тыс'!$C13*2.017</f>
        <v>135.10843171732395</v>
      </c>
      <c r="AA13" s="8">
        <f>абс!Y13*100000/'на 100 тыс'!$B13*2.017</f>
        <v>50.12010270852315</v>
      </c>
      <c r="AB13" s="8">
        <f>абс!Z13*100000/'на 100 тыс'!$C13*2.017</f>
        <v>0</v>
      </c>
      <c r="AC13" s="8">
        <f>абс!AA13*100000/'на 100 тыс'!$B13*2.017</f>
        <v>83.53350451420525</v>
      </c>
      <c r="AD13" s="21">
        <f>абс!AB13*100000/'на 100 тыс'!$C13*2.017</f>
        <v>33.77710792933099</v>
      </c>
      <c r="AE13" s="7">
        <f>абс!AC13*100000/'на 100 тыс'!$B13*2.017</f>
        <v>66.82680361136418</v>
      </c>
      <c r="AF13" s="21">
        <f>абс!AD13*100000/'на 100 тыс'!$C13*2.017</f>
        <v>50.66566189399648</v>
      </c>
      <c r="AG13" s="7">
        <f>абс!AE13*100000/'на 100 тыс'!$B13*2.017</f>
        <v>16.706700902841046</v>
      </c>
      <c r="AH13" s="21">
        <f>абс!AF13*100000/'на 100 тыс'!$C13*2.017</f>
        <v>16.888553964665494</v>
      </c>
      <c r="AI13" s="7">
        <f>абс!AG13*100000/'на 100 тыс'!$B13*2.017</f>
        <v>66.82680361136418</v>
      </c>
      <c r="AJ13" s="21">
        <f>абс!AH13*100000/'на 100 тыс'!$C13*2.017</f>
        <v>236.43975550531692</v>
      </c>
      <c r="AK13" s="7">
        <f>абс!AI13*100000/'на 100 тыс'!$B13*2.017</f>
        <v>66.82680361136418</v>
      </c>
      <c r="AL13" s="21">
        <f>абс!AJ13*100000/'на 100 тыс'!$C13*2.017</f>
        <v>118.21987775265846</v>
      </c>
      <c r="AM13" s="13">
        <f>абс!AK13*100000/'на 100 тыс'!$B13*2.017</f>
        <v>66.82680361136418</v>
      </c>
      <c r="AN13" s="36">
        <f>абс!AL13*100000/'на 100 тыс'!$C13*2.017</f>
        <v>101.33132378799296</v>
      </c>
      <c r="AO13" s="7">
        <f>абс!AM13*100000/'на 100 тыс'!$B13*2.017</f>
        <v>50.12010270852315</v>
      </c>
      <c r="AP13" s="21">
        <f>абс!AN13*100000/'на 100 тыс'!$C13*2.017</f>
        <v>16.888553964665494</v>
      </c>
    </row>
    <row r="14" spans="1:42" ht="12.75">
      <c r="A14" s="3" t="s">
        <v>8</v>
      </c>
      <c r="B14" s="208">
        <v>74680</v>
      </c>
      <c r="C14" s="97">
        <v>75902</v>
      </c>
      <c r="D14" s="146">
        <f>абс!B14*100000/'на 100 тыс'!$B14*2.017</f>
        <v>183.6582753079807</v>
      </c>
      <c r="E14" s="143">
        <f>абс!C14*100000/'на 100 тыс'!$C14*2.017</f>
        <v>148.8129430054544</v>
      </c>
      <c r="F14" s="143">
        <f>абс!D14*100000/'на 100 тыс'!$B14*2.017</f>
        <v>180.95741831815747</v>
      </c>
      <c r="G14" s="147">
        <f>абс!E14*100000/'на 100 тыс'!$C14*2.017</f>
        <v>146.15556902321413</v>
      </c>
      <c r="H14" s="13">
        <f>абс!F14*100000/'на 100 тыс'!$B14*2.017</f>
        <v>496.9576861274772</v>
      </c>
      <c r="I14" s="8">
        <f>абс!G14*100000/'на 100 тыс'!$C14*2.017</f>
        <v>433.1519591051619</v>
      </c>
      <c r="J14" s="8">
        <f>абс!H14*100000/'на 100 тыс'!$B14*2.017</f>
        <v>321.4019817889662</v>
      </c>
      <c r="K14" s="8">
        <f>абс!I14*100000/'на 100 тыс'!$C14*2.017</f>
        <v>260.42265025954515</v>
      </c>
      <c r="L14" s="8">
        <f>абс!J14*100000/'на 100 тыс'!$B14*2.017</f>
        <v>24.30771290840921</v>
      </c>
      <c r="M14" s="8">
        <f>абс!K14*100000/'на 100 тыс'!$C14*2.017</f>
        <v>39.86060973360386</v>
      </c>
      <c r="N14" s="8">
        <f>абс!L14*100000/'на 100 тыс'!$B14*2.017</f>
        <v>86.42742367434386</v>
      </c>
      <c r="O14" s="8">
        <f>абс!M14*100000/'на 100 тыс'!$C14*2.017</f>
        <v>95.66546336064926</v>
      </c>
      <c r="P14" s="8">
        <f>абс!N14*100000/'на 100 тыс'!$B14*2.017</f>
        <v>67.52142474558114</v>
      </c>
      <c r="Q14" s="36">
        <f>абс!O14*100000/'на 100 тыс'!$C14*2.017</f>
        <v>77.06384548496746</v>
      </c>
      <c r="R14" s="9">
        <f>абс!P14*100000/'на 100 тыс'!$B14*2.017</f>
        <v>2.7008569898232455</v>
      </c>
      <c r="S14" s="169">
        <f>абс!Q14*100000/'на 100 тыс'!$C14*2.017</f>
        <v>2.657373982240257</v>
      </c>
      <c r="T14" s="13">
        <f>абс!R14*100000/'на 100 тыс'!$B14*2.017</f>
        <v>64.8205677557579</v>
      </c>
      <c r="U14" s="8">
        <f>абс!S14*100000/'на 100 тыс'!$C14*2.017</f>
        <v>39.86060973360386</v>
      </c>
      <c r="V14" s="8">
        <f>абс!T14*100000/'на 100 тыс'!$B14*2.017</f>
        <v>32.41028387787895</v>
      </c>
      <c r="W14" s="21">
        <f>абс!U14*100000/'на 100 тыс'!$C14*2.017</f>
        <v>15.944243893441543</v>
      </c>
      <c r="X14" s="12" t="s">
        <v>8</v>
      </c>
      <c r="Y14" s="7">
        <f>абс!W14*100000/'на 100 тыс'!$B14*2.017</f>
        <v>83.7265666845206</v>
      </c>
      <c r="Z14" s="8">
        <f>абс!X14*100000/'на 100 тыс'!$C14*2.017</f>
        <v>122.23920318305181</v>
      </c>
      <c r="AA14" s="8">
        <f>абс!Y14*100000/'на 100 тыс'!$B14*2.017</f>
        <v>0</v>
      </c>
      <c r="AB14" s="8">
        <f>абс!Z14*100000/'на 100 тыс'!$C14*2.017</f>
        <v>13.286869911201284</v>
      </c>
      <c r="AC14" s="8">
        <f>абс!AA14*100000/'на 100 тыс'!$B14*2.017</f>
        <v>24.30771290840921</v>
      </c>
      <c r="AD14" s="21">
        <f>абс!AB14*100000/'на 100 тыс'!$C14*2.017</f>
        <v>18.6016178756818</v>
      </c>
      <c r="AE14" s="7">
        <f>абс!AC14*100000/'на 100 тыс'!$B14*2.017</f>
        <v>51.31628280664167</v>
      </c>
      <c r="AF14" s="21">
        <f>абс!AD14*100000/'на 100 тыс'!$C14*2.017</f>
        <v>85.03596743168822</v>
      </c>
      <c r="AG14" s="7">
        <f>абс!AE14*100000/'на 100 тыс'!$B14*2.017</f>
        <v>5.401713979646491</v>
      </c>
      <c r="AH14" s="21">
        <f>абс!AF14*100000/'на 100 тыс'!$C14*2.017</f>
        <v>7.972121946720772</v>
      </c>
      <c r="AI14" s="7">
        <f>абс!AG14*100000/'на 100 тыс'!$B14*2.017</f>
        <v>78.32485270487412</v>
      </c>
      <c r="AJ14" s="21">
        <f>абс!AH14*100000/'на 100 тыс'!$C14*2.017</f>
        <v>132.86869911201285</v>
      </c>
      <c r="AK14" s="7">
        <f>абс!AI14*100000/'на 100 тыс'!$B14*2.017</f>
        <v>43.21371183717193</v>
      </c>
      <c r="AL14" s="21">
        <f>абс!AJ14*100000/'на 100 тыс'!$C14*2.017</f>
        <v>39.86060973360386</v>
      </c>
      <c r="AM14" s="13">
        <f>абс!AK14*100000/'на 100 тыс'!$B14*2.017</f>
        <v>21.606855918585964</v>
      </c>
      <c r="AN14" s="36">
        <f>абс!AL14*100000/'на 100 тыс'!$C14*2.017</f>
        <v>18.6016178756818</v>
      </c>
      <c r="AO14" s="7">
        <f>абс!AM14*100000/'на 100 тыс'!$B14*2.017</f>
        <v>13.504284949116228</v>
      </c>
      <c r="AP14" s="21">
        <f>абс!AN14*100000/'на 100 тыс'!$C14*2.017</f>
        <v>13.286869911201284</v>
      </c>
    </row>
    <row r="15" spans="1:42" ht="12.75">
      <c r="A15" s="3" t="s">
        <v>9</v>
      </c>
      <c r="B15" s="208">
        <v>36822</v>
      </c>
      <c r="C15" s="97">
        <v>36494</v>
      </c>
      <c r="D15" s="146">
        <f>абс!B15*100000/'на 100 тыс'!$B15*2.017</f>
        <v>213.63043832491442</v>
      </c>
      <c r="E15" s="143">
        <f>абс!C15*100000/'на 100 тыс'!$C15*2.017</f>
        <v>165.80807804022578</v>
      </c>
      <c r="F15" s="143">
        <f>абс!D15*100000/'на 100 тыс'!$B15*2.017</f>
        <v>213.63043832491442</v>
      </c>
      <c r="G15" s="147">
        <f>абс!E15*100000/'на 100 тыс'!$C15*2.017</f>
        <v>165.80807804022578</v>
      </c>
      <c r="H15" s="13">
        <f>абс!F15*100000/'на 100 тыс'!$B15*2.017</f>
        <v>432.7385801966215</v>
      </c>
      <c r="I15" s="8">
        <f>абс!G15*100000/'на 100 тыс'!$C15*2.017</f>
        <v>547.166657532745</v>
      </c>
      <c r="J15" s="8">
        <f>абс!H15*100000/'на 100 тыс'!$B15*2.017</f>
        <v>235.54125251208515</v>
      </c>
      <c r="K15" s="8">
        <f>абс!I15*100000/'на 100 тыс'!$C15*2.017</f>
        <v>270.81986079903544</v>
      </c>
      <c r="L15" s="8">
        <f>абс!J15*100000/'на 100 тыс'!$B15*2.017</f>
        <v>21.910814187170715</v>
      </c>
      <c r="M15" s="8">
        <f>абс!K15*100000/'на 100 тыс'!$C15*2.017</f>
        <v>33.16161560804516</v>
      </c>
      <c r="N15" s="8">
        <f>абс!L15*100000/'на 100 тыс'!$B15*2.017</f>
        <v>147.89799576340232</v>
      </c>
      <c r="O15" s="8">
        <f>абс!M15*100000/'на 100 тыс'!$C15*2.017</f>
        <v>198.96969364827095</v>
      </c>
      <c r="P15" s="8">
        <f>абс!N15*100000/'на 100 тыс'!$B15*2.017</f>
        <v>98.59866384226821</v>
      </c>
      <c r="Q15" s="36">
        <f>абс!O15*100000/'на 100 тыс'!$C15*2.017</f>
        <v>99.48484682413547</v>
      </c>
      <c r="R15" s="9">
        <f>абс!P15*100000/'на 100 тыс'!$B15*2.017</f>
        <v>5.477703546792679</v>
      </c>
      <c r="S15" s="169">
        <f>абс!Q15*100000/'на 100 тыс'!$C15*2.017</f>
        <v>5.526935934674192</v>
      </c>
      <c r="T15" s="13">
        <f>абс!R15*100000/'на 100 тыс'!$B15*2.017</f>
        <v>76.6878496550975</v>
      </c>
      <c r="U15" s="8">
        <f>абс!S15*100000/'на 100 тыс'!$C15*2.017</f>
        <v>88.43097495478708</v>
      </c>
      <c r="V15" s="8">
        <f>абс!T15*100000/'на 100 тыс'!$B15*2.017</f>
        <v>38.34392482754875</v>
      </c>
      <c r="W15" s="21">
        <f>абс!U15*100000/'на 100 тыс'!$C15*2.017</f>
        <v>11.053871869348384</v>
      </c>
      <c r="X15" s="12" t="s">
        <v>9</v>
      </c>
      <c r="Y15" s="7">
        <f>абс!W15*100000/'на 100 тыс'!$B15*2.017</f>
        <v>219.10814187170712</v>
      </c>
      <c r="Z15" s="8">
        <f>абс!X15*100000/'на 100 тыс'!$C15*2.017</f>
        <v>176.86194990957415</v>
      </c>
      <c r="AA15" s="8">
        <f>абс!Y15*100000/'на 100 тыс'!$B15*2.017</f>
        <v>21.910814187170715</v>
      </c>
      <c r="AB15" s="8">
        <f>абс!Z15*100000/'на 100 тыс'!$C15*2.017</f>
        <v>0</v>
      </c>
      <c r="AC15" s="8">
        <f>абс!AA15*100000/'на 100 тыс'!$B15*2.017</f>
        <v>60.254739014719455</v>
      </c>
      <c r="AD15" s="21">
        <f>абс!AB15*100000/'на 100 тыс'!$C15*2.017</f>
        <v>55.26935934674193</v>
      </c>
      <c r="AE15" s="7">
        <f>абс!AC15*100000/'на 100 тыс'!$B15*2.017</f>
        <v>54.77703546792678</v>
      </c>
      <c r="AF15" s="21">
        <f>абс!AD15*100000/'на 100 тыс'!$C15*2.017</f>
        <v>77.37710308543869</v>
      </c>
      <c r="AG15" s="7">
        <f>абс!AE15*100000/'на 100 тыс'!$B15*2.017</f>
        <v>71.21014610830483</v>
      </c>
      <c r="AH15" s="21">
        <f>абс!AF15*100000/'на 100 тыс'!$C15*2.017</f>
        <v>287.400668603058</v>
      </c>
      <c r="AI15" s="7">
        <f>абс!AG15*100000/'на 100 тыс'!$B15*2.017</f>
        <v>153.375699310195</v>
      </c>
      <c r="AJ15" s="21">
        <f>абс!AH15*100000/'на 100 тыс'!$C15*2.017</f>
        <v>38.688551542719345</v>
      </c>
      <c r="AK15" s="7">
        <f>абс!AI15*100000/'на 100 тыс'!$B15*2.017</f>
        <v>54.77703546792678</v>
      </c>
      <c r="AL15" s="21">
        <f>абс!AJ15*100000/'на 100 тыс'!$C15*2.017</f>
        <v>38.688551542719345</v>
      </c>
      <c r="AM15" s="13">
        <f>абс!AK15*100000/'на 100 тыс'!$B15*2.017</f>
        <v>27.38851773396339</v>
      </c>
      <c r="AN15" s="36">
        <f>абс!AL15*100000/'на 100 тыс'!$C15*2.017</f>
        <v>22.10774373869677</v>
      </c>
      <c r="AO15" s="7">
        <f>абс!AM15*100000/'на 100 тыс'!$B15*2.017</f>
        <v>87.64325674868286</v>
      </c>
      <c r="AP15" s="21">
        <f>абс!AN15*100000/'на 100 тыс'!$C15*2.017</f>
        <v>93.95791088946127</v>
      </c>
    </row>
    <row r="16" spans="1:42" ht="12.75">
      <c r="A16" s="3" t="s">
        <v>10</v>
      </c>
      <c r="B16" s="208">
        <v>16933</v>
      </c>
      <c r="C16" s="97">
        <v>16676</v>
      </c>
      <c r="D16" s="146">
        <f>абс!B16*100000/'на 100 тыс'!$B16*2.017</f>
        <v>178.6747770625406</v>
      </c>
      <c r="E16" s="143">
        <f>абс!C16*100000/'на 100 тыс'!$C16*2.017</f>
        <v>326.5711201727032</v>
      </c>
      <c r="F16" s="143">
        <f>абс!D16*100000/'на 100 тыс'!$B16*2.017</f>
        <v>178.6747770625406</v>
      </c>
      <c r="G16" s="147">
        <f>абс!E16*100000/'на 100 тыс'!$C16*2.017</f>
        <v>326.5711201727032</v>
      </c>
      <c r="H16" s="13">
        <f>абс!F16*100000/'на 100 тыс'!$B16*2.017</f>
        <v>750.4340636626705</v>
      </c>
      <c r="I16" s="8">
        <f>абс!G16*100000/'на 100 тыс'!$C16*2.017</f>
        <v>665.2374670184696</v>
      </c>
      <c r="J16" s="8">
        <f>абс!H16*100000/'на 100 тыс'!$B16*2.017</f>
        <v>345.4379023209118</v>
      </c>
      <c r="K16" s="8">
        <f>абс!I16*100000/'на 100 тыс'!$C16*2.017</f>
        <v>302.3806668265771</v>
      </c>
      <c r="L16" s="8">
        <f>абс!J16*100000/'на 100 тыс'!$B16*2.017</f>
        <v>47.646607216677495</v>
      </c>
      <c r="M16" s="8">
        <f>абс!K16*100000/'на 100 тыс'!$C16*2.017</f>
        <v>24.190453346126166</v>
      </c>
      <c r="N16" s="8">
        <f>абс!L16*100000/'на 100 тыс'!$B16*2.017</f>
        <v>178.6747770625406</v>
      </c>
      <c r="O16" s="8">
        <f>абс!M16*100000/'на 100 тыс'!$C16*2.017</f>
        <v>169.3331734228832</v>
      </c>
      <c r="P16" s="8">
        <f>абс!N16*100000/'на 100 тыс'!$B16*2.017</f>
        <v>131.02816984586312</v>
      </c>
      <c r="Q16" s="36">
        <f>абс!O16*100000/'на 100 тыс'!$C16*2.017</f>
        <v>60.47613336531543</v>
      </c>
      <c r="R16" s="9">
        <f>абс!P16*100000/'на 100 тыс'!$B16*2.017</f>
        <v>0</v>
      </c>
      <c r="S16" s="169">
        <f>абс!Q16*100000/'на 100 тыс'!$C16*2.017</f>
        <v>12.095226673063083</v>
      </c>
      <c r="T16" s="13">
        <f>абс!R16*100000/'на 100 тыс'!$B16*2.017</f>
        <v>71.46991082501624</v>
      </c>
      <c r="U16" s="8">
        <f>абс!S16*100000/'на 100 тыс'!$C16*2.017</f>
        <v>60.47613336531543</v>
      </c>
      <c r="V16" s="8">
        <f>абс!T16*100000/'на 100 тыс'!$B16*2.017</f>
        <v>11.911651804169374</v>
      </c>
      <c r="W16" s="21">
        <f>абс!U16*100000/'на 100 тыс'!$C16*2.017</f>
        <v>12.095226673063083</v>
      </c>
      <c r="X16" s="12" t="s">
        <v>10</v>
      </c>
      <c r="Y16" s="7">
        <f>абс!W16*100000/'на 100 тыс'!$B16*2.017</f>
        <v>214.4097324750487</v>
      </c>
      <c r="Z16" s="8">
        <f>абс!X16*100000/'на 100 тыс'!$C16*2.017</f>
        <v>229.8093067881986</v>
      </c>
      <c r="AA16" s="8">
        <f>абс!Y16*100000/'на 100 тыс'!$B16*2.017</f>
        <v>23.823303608338747</v>
      </c>
      <c r="AB16" s="8">
        <f>абс!Z16*100000/'на 100 тыс'!$C16*2.017</f>
        <v>0</v>
      </c>
      <c r="AC16" s="8">
        <f>абс!AA16*100000/'на 100 тыс'!$B16*2.017</f>
        <v>71.46991082501624</v>
      </c>
      <c r="AD16" s="21">
        <f>абс!AB16*100000/'на 100 тыс'!$C16*2.017</f>
        <v>48.38090669225233</v>
      </c>
      <c r="AE16" s="7">
        <f>абс!AC16*100000/'на 100 тыс'!$B16*2.017</f>
        <v>214.4097324750487</v>
      </c>
      <c r="AF16" s="21">
        <f>абс!AD16*100000/'на 100 тыс'!$C16*2.017</f>
        <v>157.23794674982008</v>
      </c>
      <c r="AG16" s="7">
        <f>абс!AE16*100000/'на 100 тыс'!$B16*2.017</f>
        <v>142.93982165003248</v>
      </c>
      <c r="AH16" s="21">
        <f>абс!AF16*100000/'на 100 тыс'!$C16*2.017</f>
        <v>96.76181338450466</v>
      </c>
      <c r="AI16" s="7">
        <f>абс!AG16*100000/'на 100 тыс'!$B16*2.017</f>
        <v>166.76312525837122</v>
      </c>
      <c r="AJ16" s="21">
        <f>абс!AH16*100000/'на 100 тыс'!$C16*2.017</f>
        <v>133.04749340369395</v>
      </c>
      <c r="AK16" s="7">
        <f>абс!AI16*100000/'на 100 тыс'!$B16*2.017</f>
        <v>83.38156262918561</v>
      </c>
      <c r="AL16" s="21">
        <f>абс!AJ16*100000/'на 100 тыс'!$C16*2.017</f>
        <v>169.3331734228832</v>
      </c>
      <c r="AM16" s="13">
        <f>абс!AK16*100000/'на 100 тыс'!$B16*2.017</f>
        <v>83.38156262918561</v>
      </c>
      <c r="AN16" s="36">
        <f>абс!AL16*100000/'на 100 тыс'!$C16*2.017</f>
        <v>169.3331734228832</v>
      </c>
      <c r="AO16" s="7">
        <f>абс!AM16*100000/'на 100 тыс'!$B16*2.017</f>
        <v>59.55825902084687</v>
      </c>
      <c r="AP16" s="21">
        <f>абс!AN16*100000/'на 100 тыс'!$C16*2.017</f>
        <v>48.38090669225233</v>
      </c>
    </row>
    <row r="17" spans="1:42" ht="12" customHeight="1">
      <c r="A17" s="3" t="s">
        <v>11</v>
      </c>
      <c r="B17" s="208">
        <v>10873</v>
      </c>
      <c r="C17" s="97">
        <v>10646</v>
      </c>
      <c r="D17" s="146">
        <f>абс!B17*100000/'на 100 тыс'!$B17*2.017</f>
        <v>166.95484226984271</v>
      </c>
      <c r="E17" s="143">
        <f>абс!C17*100000/'на 100 тыс'!$C17*2.017</f>
        <v>208.40691339470223</v>
      </c>
      <c r="F17" s="143">
        <f>абс!D17*100000/'на 100 тыс'!$B17*2.017</f>
        <v>166.95484226984271</v>
      </c>
      <c r="G17" s="147">
        <f>абс!E17*100000/'на 100 тыс'!$C17*2.017</f>
        <v>208.40691339470223</v>
      </c>
      <c r="H17" s="13">
        <f>абс!F17*100000/'на 100 тыс'!$B17*2.017</f>
        <v>500.8645268095282</v>
      </c>
      <c r="I17" s="8">
        <f>абс!G17*100000/'на 100 тыс'!$C17*2.017</f>
        <v>549.4364080405786</v>
      </c>
      <c r="J17" s="8">
        <f>абс!H17*100000/'на 100 тыс'!$B17*2.017</f>
        <v>278.2580704497379</v>
      </c>
      <c r="K17" s="8">
        <f>абс!I17*100000/'на 100 тыс'!$C17*2.017</f>
        <v>227.35299643058426</v>
      </c>
      <c r="L17" s="8">
        <f>абс!J17*100000/'на 100 тыс'!$B17*2.017</f>
        <v>37.101076059965045</v>
      </c>
      <c r="M17" s="8">
        <f>абс!K17*100000/'на 100 тыс'!$C17*2.017</f>
        <v>37.89216607176404</v>
      </c>
      <c r="N17" s="8">
        <f>абс!L17*100000/'на 100 тыс'!$B17*2.017</f>
        <v>111.30322817989514</v>
      </c>
      <c r="O17" s="8">
        <f>абс!M17*100000/'на 100 тыс'!$C17*2.017</f>
        <v>56.838249107646064</v>
      </c>
      <c r="P17" s="8">
        <f>абс!N17*100000/'на 100 тыс'!$B17*2.017</f>
        <v>111.30322817989514</v>
      </c>
      <c r="Q17" s="36">
        <f>абс!O17*100000/'на 100 тыс'!$C17*2.017</f>
        <v>56.838249107646064</v>
      </c>
      <c r="R17" s="9">
        <f>абс!P17*100000/'на 100 тыс'!$B17*2.017</f>
        <v>18.550538029982523</v>
      </c>
      <c r="S17" s="169">
        <f>абс!Q17*100000/'на 100 тыс'!$C17*2.017</f>
        <v>0</v>
      </c>
      <c r="T17" s="13">
        <f>абс!R17*100000/'на 100 тыс'!$B17*2.017</f>
        <v>55.65161408994757</v>
      </c>
      <c r="U17" s="8">
        <f>абс!S17*100000/'на 100 тыс'!$C17*2.017</f>
        <v>56.838249107646064</v>
      </c>
      <c r="V17" s="8">
        <f>абс!T17*100000/'на 100 тыс'!$B17*2.017</f>
        <v>0</v>
      </c>
      <c r="W17" s="21">
        <f>абс!U17*100000/'на 100 тыс'!$C17*2.017</f>
        <v>0</v>
      </c>
      <c r="X17" s="12" t="s">
        <v>11</v>
      </c>
      <c r="Y17" s="7">
        <f>абс!W17*100000/'на 100 тыс'!$B17*2.017</f>
        <v>204.05591832980775</v>
      </c>
      <c r="Z17" s="8">
        <f>абс!X17*100000/'на 100 тыс'!$C17*2.017</f>
        <v>75.78433214352808</v>
      </c>
      <c r="AA17" s="8">
        <f>абс!Y17*100000/'на 100 тыс'!$B17*2.017</f>
        <v>0</v>
      </c>
      <c r="AB17" s="8">
        <f>абс!Z17*100000/'на 100 тыс'!$C17*2.017</f>
        <v>0</v>
      </c>
      <c r="AC17" s="8">
        <f>абс!AA17*100000/'на 100 тыс'!$B17*2.017</f>
        <v>92.75269014991262</v>
      </c>
      <c r="AD17" s="21">
        <f>абс!AB17*100000/'на 100 тыс'!$C17*2.017</f>
        <v>18.94608303588202</v>
      </c>
      <c r="AE17" s="7">
        <f>абс!AC17*100000/'на 100 тыс'!$B17*2.017</f>
        <v>74.20215211993009</v>
      </c>
      <c r="AF17" s="21">
        <f>абс!AD17*100000/'на 100 тыс'!$C17*2.017</f>
        <v>37.89216607176404</v>
      </c>
      <c r="AG17" s="7">
        <f>абс!AE17*100000/'на 100 тыс'!$B17*2.017</f>
        <v>166.95484226984271</v>
      </c>
      <c r="AH17" s="21">
        <f>абс!AF17*100000/'на 100 тыс'!$C17*2.017</f>
        <v>189.4608303588202</v>
      </c>
      <c r="AI17" s="7">
        <f>абс!AG17*100000/'на 100 тыс'!$B17*2.017</f>
        <v>74.20215211993009</v>
      </c>
      <c r="AJ17" s="21">
        <f>абс!AH17*100000/'на 100 тыс'!$C17*2.017</f>
        <v>151.56866428705615</v>
      </c>
      <c r="AK17" s="7">
        <f>абс!AI17*100000/'на 100 тыс'!$B17*2.017</f>
        <v>74.20215211993009</v>
      </c>
      <c r="AL17" s="21">
        <f>абс!AJ17*100000/'на 100 тыс'!$C17*2.017</f>
        <v>132.62258125117415</v>
      </c>
      <c r="AM17" s="13">
        <f>абс!AK17*100000/'на 100 тыс'!$B17*2.017</f>
        <v>74.20215211993009</v>
      </c>
      <c r="AN17" s="36">
        <f>абс!AL17*100000/'на 100 тыс'!$C17*2.017</f>
        <v>132.62258125117415</v>
      </c>
      <c r="AO17" s="7">
        <f>абс!AM17*100000/'на 100 тыс'!$B17*2.017</f>
        <v>148.40430423986018</v>
      </c>
      <c r="AP17" s="21">
        <f>абс!AN17*100000/'на 100 тыс'!$C17*2.017</f>
        <v>170.5147473229382</v>
      </c>
    </row>
    <row r="18" spans="1:42" ht="12.75">
      <c r="A18" s="3" t="s">
        <v>12</v>
      </c>
      <c r="B18" s="208">
        <v>20421</v>
      </c>
      <c r="C18" s="97">
        <v>20170</v>
      </c>
      <c r="D18" s="146">
        <f>абс!B18*100000/'на 100 тыс'!$B18*2.017</f>
        <v>167.9104843053719</v>
      </c>
      <c r="E18" s="143">
        <f>абс!C18*100000/'на 100 тыс'!$C18*2.017</f>
        <v>330</v>
      </c>
      <c r="F18" s="143">
        <f>абс!D18*100000/'на 100 тыс'!$B18*2.017</f>
        <v>167.9104843053719</v>
      </c>
      <c r="G18" s="147">
        <f>абс!E18*100000/'на 100 тыс'!$C18*2.017</f>
        <v>330</v>
      </c>
      <c r="H18" s="13">
        <f>абс!F18*100000/'на 100 тыс'!$B18*2.017</f>
        <v>642.0106752852455</v>
      </c>
      <c r="I18" s="8">
        <f>абс!G18*100000/'на 100 тыс'!$C18*2.017</f>
        <v>630</v>
      </c>
      <c r="J18" s="8">
        <f>абс!H18*100000/'на 100 тыс'!$B18*2.017</f>
        <v>276.5584447382596</v>
      </c>
      <c r="K18" s="8">
        <f>абс!I18*100000/'на 100 тыс'!$C18*2.017</f>
        <v>339.99999999999994</v>
      </c>
      <c r="L18" s="8">
        <f>абс!J18*100000/'на 100 тыс'!$B18*2.017</f>
        <v>79.01669849664562</v>
      </c>
      <c r="M18" s="8">
        <f>абс!K18*100000/'на 100 тыс'!$C18*2.017</f>
        <v>30</v>
      </c>
      <c r="N18" s="8">
        <f>абс!L18*100000/'на 100 тыс'!$B18*2.017</f>
        <v>296.312619362421</v>
      </c>
      <c r="O18" s="8">
        <f>абс!M18*100000/'на 100 тыс'!$C18*2.017</f>
        <v>199.99999999999997</v>
      </c>
      <c r="P18" s="8">
        <f>абс!N18*100000/'на 100 тыс'!$B18*2.017</f>
        <v>98.77087312080701</v>
      </c>
      <c r="Q18" s="36">
        <f>абс!O18*100000/'на 100 тыс'!$C18*2.017</f>
        <v>190</v>
      </c>
      <c r="R18" s="9">
        <f>абс!P18*100000/'на 100 тыс'!$B18*2.017</f>
        <v>0</v>
      </c>
      <c r="S18" s="169">
        <f>абс!Q18*100000/'на 100 тыс'!$C18*2.017</f>
        <v>10</v>
      </c>
      <c r="T18" s="13">
        <f>абс!R18*100000/'на 100 тыс'!$B18*2.017</f>
        <v>128.40213505704912</v>
      </c>
      <c r="U18" s="8">
        <f>абс!S18*100000/'на 100 тыс'!$C18*2.017</f>
        <v>49.99999999999999</v>
      </c>
      <c r="V18" s="8">
        <f>абс!T18*100000/'на 100 тыс'!$B18*2.017</f>
        <v>69.1396111845649</v>
      </c>
      <c r="W18" s="21">
        <f>абс!U18*100000/'на 100 тыс'!$C18*2.017</f>
        <v>10</v>
      </c>
      <c r="X18" s="12" t="s">
        <v>12</v>
      </c>
      <c r="Y18" s="7">
        <f>абс!W18*100000/'на 100 тыс'!$B18*2.017</f>
        <v>217.2959208657754</v>
      </c>
      <c r="Z18" s="8">
        <f>абс!X18*100000/'на 100 тыс'!$C18*2.017</f>
        <v>139.99999999999997</v>
      </c>
      <c r="AA18" s="8">
        <f>абс!Y18*100000/'на 100 тыс'!$B18*2.017</f>
        <v>29.6312619362421</v>
      </c>
      <c r="AB18" s="8">
        <f>абс!Z18*100000/'на 100 тыс'!$C18*2.017</f>
        <v>0</v>
      </c>
      <c r="AC18" s="8">
        <f>абс!AA18*100000/'на 100 тыс'!$B18*2.017</f>
        <v>69.1396111845649</v>
      </c>
      <c r="AD18" s="21">
        <f>абс!AB18*100000/'на 100 тыс'!$C18*2.017</f>
        <v>60</v>
      </c>
      <c r="AE18" s="7">
        <f>абс!AC18*100000/'на 100 тыс'!$B18*2.017</f>
        <v>138.2792223691298</v>
      </c>
      <c r="AF18" s="21">
        <f>абс!AD18*100000/'на 100 тыс'!$C18*2.017</f>
        <v>49.99999999999999</v>
      </c>
      <c r="AG18" s="7">
        <f>абс!AE18*100000/'на 100 тыс'!$B18*2.017</f>
        <v>19.754174624161404</v>
      </c>
      <c r="AH18" s="21">
        <f>абс!AF18*100000/'на 100 тыс'!$C18*2.017</f>
        <v>180</v>
      </c>
      <c r="AI18" s="7">
        <f>абс!AG18*100000/'на 100 тыс'!$B18*2.017</f>
        <v>0</v>
      </c>
      <c r="AJ18" s="21">
        <f>абс!AH18*100000/'на 100 тыс'!$C18*2.017</f>
        <v>10</v>
      </c>
      <c r="AK18" s="7">
        <f>абс!AI18*100000/'на 100 тыс'!$B18*2.017</f>
        <v>98.77087312080701</v>
      </c>
      <c r="AL18" s="21">
        <f>абс!AJ18*100000/'на 100 тыс'!$C18*2.017</f>
        <v>160</v>
      </c>
      <c r="AM18" s="13">
        <f>абс!AK18*100000/'на 100 тыс'!$B18*2.017</f>
        <v>88.8937858087263</v>
      </c>
      <c r="AN18" s="36">
        <f>абс!AL18*100000/'на 100 тыс'!$C18*2.017</f>
        <v>150</v>
      </c>
      <c r="AO18" s="7">
        <f>абс!AM18*100000/'на 100 тыс'!$B18*2.017</f>
        <v>9.877087312080702</v>
      </c>
      <c r="AP18" s="21">
        <f>абс!AN18*100000/'на 100 тыс'!$C18*2.017</f>
        <v>20</v>
      </c>
    </row>
    <row r="19" spans="1:42" ht="12.75">
      <c r="A19" s="3" t="s">
        <v>13</v>
      </c>
      <c r="B19" s="208">
        <v>18871</v>
      </c>
      <c r="C19" s="97">
        <v>18393</v>
      </c>
      <c r="D19" s="146">
        <f>абс!B19*100000/'на 100 тыс'!$B19*2.017</f>
        <v>160.32536696518468</v>
      </c>
      <c r="E19" s="143">
        <f>абс!C19*100000/'на 100 тыс'!$C19*2.017</f>
        <v>208.35643994998094</v>
      </c>
      <c r="F19" s="143">
        <f>абс!D19*100000/'на 100 тыс'!$B19*2.017</f>
        <v>160.32536696518468</v>
      </c>
      <c r="G19" s="147">
        <f>абс!E19*100000/'на 100 тыс'!$C19*2.017</f>
        <v>197.3903115315609</v>
      </c>
      <c r="H19" s="13">
        <f>абс!F19*100000/'на 100 тыс'!$B19*2.017</f>
        <v>609.2363944677018</v>
      </c>
      <c r="I19" s="8">
        <f>абс!G19*100000/'на 100 тыс'!$C19*2.017</f>
        <v>482.5096504104822</v>
      </c>
      <c r="J19" s="8">
        <f>абс!H19*100000/'на 100 тыс'!$B19*2.017</f>
        <v>267.20894494197444</v>
      </c>
      <c r="K19" s="8">
        <f>абс!I19*100000/'на 100 тыс'!$C19*2.017</f>
        <v>230.28869678682105</v>
      </c>
      <c r="L19" s="8">
        <f>абс!J19*100000/'на 100 тыс'!$B19*2.017</f>
        <v>21.376715595357958</v>
      </c>
      <c r="M19" s="8">
        <f>абс!K19*100000/'на 100 тыс'!$C19*2.017</f>
        <v>10.966128418420052</v>
      </c>
      <c r="N19" s="8">
        <f>абс!L19*100000/'на 100 тыс'!$B19*2.017</f>
        <v>213.76715595357956</v>
      </c>
      <c r="O19" s="8">
        <f>абс!M19*100000/'на 100 тыс'!$C19*2.017</f>
        <v>164.49192627630077</v>
      </c>
      <c r="P19" s="8">
        <f>абс!N19*100000/'на 100 тыс'!$B19*2.017</f>
        <v>128.26029357214773</v>
      </c>
      <c r="Q19" s="36">
        <f>абс!O19*100000/'на 100 тыс'!$C19*2.017</f>
        <v>87.72902734736041</v>
      </c>
      <c r="R19" s="9">
        <f>абс!P19*100000/'на 100 тыс'!$B19*2.017</f>
        <v>0</v>
      </c>
      <c r="S19" s="169">
        <f>абс!Q19*100000/'на 100 тыс'!$C19*2.017</f>
        <v>10.966128418420052</v>
      </c>
      <c r="T19" s="13">
        <f>абс!R19*100000/'на 100 тыс'!$B19*2.017</f>
        <v>203.07879815590056</v>
      </c>
      <c r="U19" s="8">
        <f>абс!S19*100000/'на 100 тыс'!$C19*2.017</f>
        <v>87.72902734736041</v>
      </c>
      <c r="V19" s="8">
        <f>абс!T19*100000/'на 100 тыс'!$B19*2.017</f>
        <v>64.13014678607387</v>
      </c>
      <c r="W19" s="21">
        <f>абс!U19*100000/'на 100 тыс'!$C19*2.017</f>
        <v>10.966128418420052</v>
      </c>
      <c r="X19" s="12" t="s">
        <v>13</v>
      </c>
      <c r="Y19" s="7">
        <f>абс!W19*100000/'на 100 тыс'!$B19*2.017</f>
        <v>160.32536696518468</v>
      </c>
      <c r="Z19" s="8">
        <f>абс!X19*100000/'на 100 тыс'!$C19*2.017</f>
        <v>186.42418311314088</v>
      </c>
      <c r="AA19" s="8">
        <f>абс!Y19*100000/'на 100 тыс'!$B19*2.017</f>
        <v>0</v>
      </c>
      <c r="AB19" s="8">
        <f>абс!Z19*100000/'на 100 тыс'!$C19*2.017</f>
        <v>21.932256836840104</v>
      </c>
      <c r="AC19" s="8">
        <f>абс!AA19*100000/'на 100 тыс'!$B19*2.017</f>
        <v>42.753431190715915</v>
      </c>
      <c r="AD19" s="21">
        <f>абс!AB19*100000/'на 100 тыс'!$C19*2.017</f>
        <v>65.7967705105203</v>
      </c>
      <c r="AE19" s="7">
        <f>абс!AC19*100000/'на 100 тыс'!$B19*2.017</f>
        <v>42.753431190715915</v>
      </c>
      <c r="AF19" s="21">
        <f>абс!AD19*100000/'на 100 тыс'!$C19*2.017</f>
        <v>65.7967705105203</v>
      </c>
      <c r="AG19" s="7">
        <f>абс!AE19*100000/'на 100 тыс'!$B19*2.017</f>
        <v>74.81850458375284</v>
      </c>
      <c r="AH19" s="21">
        <f>абс!AF19*100000/'на 100 тыс'!$C19*2.017</f>
        <v>142.55966943946066</v>
      </c>
      <c r="AI19" s="7">
        <f>абс!AG19*100000/'на 100 тыс'!$B19*2.017</f>
        <v>160.32536696518468</v>
      </c>
      <c r="AJ19" s="21">
        <f>абс!AH19*100000/'на 100 тыс'!$C19*2.017</f>
        <v>142.55966943946066</v>
      </c>
      <c r="AK19" s="7">
        <f>абс!AI19*100000/'на 100 тыс'!$B19*2.017</f>
        <v>96.19522017911079</v>
      </c>
      <c r="AL19" s="21">
        <f>абс!AJ19*100000/'на 100 тыс'!$C19*2.017</f>
        <v>142.55966943946066</v>
      </c>
      <c r="AM19" s="13">
        <f>абс!AK19*100000/'на 100 тыс'!$B19*2.017</f>
        <v>96.19522017911079</v>
      </c>
      <c r="AN19" s="36">
        <f>абс!AL19*100000/'на 100 тыс'!$C19*2.017</f>
        <v>142.55966943946066</v>
      </c>
      <c r="AO19" s="7">
        <f>абс!AM19*100000/'на 100 тыс'!$B19*2.017</f>
        <v>42.753431190715915</v>
      </c>
      <c r="AP19" s="21">
        <f>абс!AN19*100000/'на 100 тыс'!$C19*2.017</f>
        <v>43.86451367368021</v>
      </c>
    </row>
    <row r="20" spans="1:42" ht="12.75">
      <c r="A20" s="3" t="s">
        <v>14</v>
      </c>
      <c r="B20" s="208">
        <v>9441</v>
      </c>
      <c r="C20" s="97">
        <v>9293</v>
      </c>
      <c r="D20" s="146">
        <f>абс!B20*100000/'на 100 тыс'!$B20*2.017</f>
        <v>170.9140980828302</v>
      </c>
      <c r="E20" s="143">
        <f>абс!C20*100000/'на 100 тыс'!$C20*2.017</f>
        <v>260.4541052405036</v>
      </c>
      <c r="F20" s="143">
        <f>абс!D20*100000/'на 100 тыс'!$B20*2.017</f>
        <v>170.9140980828302</v>
      </c>
      <c r="G20" s="147">
        <f>абс!E20*100000/'на 100 тыс'!$C20*2.017</f>
        <v>260.4541052405036</v>
      </c>
      <c r="H20" s="13">
        <f>абс!F20*100000/'на 100 тыс'!$B20*2.017</f>
        <v>705.0206545916745</v>
      </c>
      <c r="I20" s="8">
        <f>абс!G20*100000/'на 100 тыс'!$C20*2.017</f>
        <v>846.4758420316366</v>
      </c>
      <c r="J20" s="8">
        <f>абс!H20*100000/'на 100 тыс'!$B20*2.017</f>
        <v>363.1924584260142</v>
      </c>
      <c r="K20" s="8">
        <f>абс!I20*100000/'на 100 тыс'!$C20*2.017</f>
        <v>282.1586140105456</v>
      </c>
      <c r="L20" s="8">
        <f>абс!J20*100000/'на 100 тыс'!$B20*2.017</f>
        <v>0</v>
      </c>
      <c r="M20" s="8">
        <f>абс!K20*100000/'на 100 тыс'!$C20*2.017</f>
        <v>43.40901754008394</v>
      </c>
      <c r="N20" s="8">
        <f>абс!L20*100000/'на 100 тыс'!$B20*2.017</f>
        <v>170.9140980828302</v>
      </c>
      <c r="O20" s="8">
        <f>абс!M20*100000/'на 100 тыс'!$C20*2.017</f>
        <v>282.1586140105456</v>
      </c>
      <c r="P20" s="8">
        <f>абс!N20*100000/'на 100 тыс'!$B20*2.017</f>
        <v>128.18557356212264</v>
      </c>
      <c r="Q20" s="36">
        <f>абс!O20*100000/'на 100 тыс'!$C20*2.017</f>
        <v>151.93156139029378</v>
      </c>
      <c r="R20" s="9">
        <f>абс!P20*100000/'на 100 тыс'!$B20*2.017</f>
        <v>0</v>
      </c>
      <c r="S20" s="169">
        <f>абс!Q20*100000/'на 100 тыс'!$C20*2.017</f>
        <v>0</v>
      </c>
      <c r="T20" s="13">
        <f>абс!R20*100000/'на 100 тыс'!$B20*2.017</f>
        <v>106.82131130176889</v>
      </c>
      <c r="U20" s="8">
        <f>абс!S20*100000/'на 100 тыс'!$C20*2.017</f>
        <v>173.63607016033575</v>
      </c>
      <c r="V20" s="8">
        <f>абс!T20*100000/'на 100 тыс'!$B20*2.017</f>
        <v>85.4570490414151</v>
      </c>
      <c r="W20" s="21">
        <f>абс!U20*100000/'на 100 тыс'!$C20*2.017</f>
        <v>21.70450877004197</v>
      </c>
      <c r="X20" s="12" t="s">
        <v>14</v>
      </c>
      <c r="Y20" s="7">
        <f>абс!W20*100000/'на 100 тыс'!$B20*2.017</f>
        <v>106.82131130176889</v>
      </c>
      <c r="Z20" s="8">
        <f>абс!X20*100000/'на 100 тыс'!$C20*2.017</f>
        <v>260.4541052405036</v>
      </c>
      <c r="AA20" s="8">
        <f>абс!Y20*100000/'на 100 тыс'!$B20*2.017</f>
        <v>0</v>
      </c>
      <c r="AB20" s="8">
        <f>абс!Z20*100000/'на 100 тыс'!$C20*2.017</f>
        <v>21.70450877004197</v>
      </c>
      <c r="AC20" s="8">
        <f>абс!AA20*100000/'на 100 тыс'!$B20*2.017</f>
        <v>42.72852452070755</v>
      </c>
      <c r="AD20" s="21">
        <f>абс!AB20*100000/'на 100 тыс'!$C20*2.017</f>
        <v>108.52254385020983</v>
      </c>
      <c r="AE20" s="7">
        <f>абс!AC20*100000/'на 100 тыс'!$B20*2.017</f>
        <v>128.18557356212264</v>
      </c>
      <c r="AF20" s="21">
        <f>абс!AD20*100000/'на 100 тыс'!$C20*2.017</f>
        <v>195.3405789303777</v>
      </c>
      <c r="AG20" s="7">
        <f>абс!AE20*100000/'на 100 тыс'!$B20*2.017</f>
        <v>64.09278678106132</v>
      </c>
      <c r="AH20" s="21">
        <f>абс!AF20*100000/'на 100 тыс'!$C20*2.017</f>
        <v>195.3405789303777</v>
      </c>
      <c r="AI20" s="7">
        <f>абс!AG20*100000/'на 100 тыс'!$B20*2.017</f>
        <v>21.364262260353776</v>
      </c>
      <c r="AJ20" s="21">
        <f>абс!AH20*100000/'на 100 тыс'!$C20*2.017</f>
        <v>21.70450877004197</v>
      </c>
      <c r="AK20" s="7">
        <f>абс!AI20*100000/'на 100 тыс'!$B20*2.017</f>
        <v>128.18557356212264</v>
      </c>
      <c r="AL20" s="21">
        <f>абс!AJ20*100000/'на 100 тыс'!$C20*2.017</f>
        <v>195.3405789303777</v>
      </c>
      <c r="AM20" s="13">
        <f>абс!AK20*100000/'на 100 тыс'!$B20*2.017</f>
        <v>64.09278678106132</v>
      </c>
      <c r="AN20" s="36">
        <f>абс!AL20*100000/'на 100 тыс'!$C20*2.017</f>
        <v>151.93156139029378</v>
      </c>
      <c r="AO20" s="7">
        <f>абс!AM20*100000/'на 100 тыс'!$B20*2.017</f>
        <v>0</v>
      </c>
      <c r="AP20" s="21">
        <f>абс!AN20*100000/'на 100 тыс'!$C20*2.017</f>
        <v>43.40901754008394</v>
      </c>
    </row>
    <row r="21" spans="1:42" ht="12.75">
      <c r="A21" s="3" t="s">
        <v>15</v>
      </c>
      <c r="B21" s="208">
        <v>9004</v>
      </c>
      <c r="C21" s="97">
        <v>8902</v>
      </c>
      <c r="D21" s="146">
        <f>абс!B21*100000/'на 100 тыс'!$B21*2.017</f>
        <v>224.01155042203462</v>
      </c>
      <c r="E21" s="143">
        <f>абс!C21*100000/'на 100 тыс'!$C21*2.017</f>
        <v>203.92046731071667</v>
      </c>
      <c r="F21" s="143">
        <f>абс!D21*100000/'на 100 тыс'!$B21*2.017</f>
        <v>224.01155042203462</v>
      </c>
      <c r="G21" s="147">
        <f>абс!E21*100000/'на 100 тыс'!$C21*2.017</f>
        <v>203.92046731071667</v>
      </c>
      <c r="H21" s="13">
        <f>абс!F21*100000/'на 100 тыс'!$B21*2.017</f>
        <v>627.232341181697</v>
      </c>
      <c r="I21" s="8">
        <f>абс!G21*100000/'на 100 тыс'!$C21*2.017</f>
        <v>679.7348910357223</v>
      </c>
      <c r="J21" s="8">
        <f>абс!H21*100000/'на 100 тыс'!$B21*2.017</f>
        <v>179.2092403376277</v>
      </c>
      <c r="K21" s="8">
        <f>абс!I21*100000/'на 100 тыс'!$C21*2.017</f>
        <v>226.5782970119074</v>
      </c>
      <c r="L21" s="8">
        <f>абс!J21*100000/'на 100 тыс'!$B21*2.017</f>
        <v>0</v>
      </c>
      <c r="M21" s="8">
        <f>абс!K21*100000/'на 100 тыс'!$C21*2.017</f>
        <v>67.97348910357223</v>
      </c>
      <c r="N21" s="8">
        <f>абс!L21*100000/'на 100 тыс'!$B21*2.017</f>
        <v>201.61039537983117</v>
      </c>
      <c r="O21" s="8">
        <f>абс!M21*100000/'на 100 тыс'!$C21*2.017</f>
        <v>135.94697820714447</v>
      </c>
      <c r="P21" s="8">
        <f>абс!N21*100000/'на 100 тыс'!$B21*2.017</f>
        <v>67.20346512661038</v>
      </c>
      <c r="Q21" s="36">
        <f>абс!O21*100000/'на 100 тыс'!$C21*2.017</f>
        <v>45.315659402381485</v>
      </c>
      <c r="R21" s="9">
        <f>абс!P21*100000/'на 100 тыс'!$B21*2.017</f>
        <v>0</v>
      </c>
      <c r="S21" s="169">
        <f>абс!Q21*100000/'на 100 тыс'!$C21*2.017</f>
        <v>0</v>
      </c>
      <c r="T21" s="13">
        <f>абс!R21*100000/'на 100 тыс'!$B21*2.017</f>
        <v>112.00577521101731</v>
      </c>
      <c r="U21" s="8">
        <f>абс!S21*100000/'на 100 тыс'!$C21*2.017</f>
        <v>67.97348910357223</v>
      </c>
      <c r="V21" s="8">
        <f>абс!T21*100000/'на 100 тыс'!$B21*2.017</f>
        <v>22.401155042203463</v>
      </c>
      <c r="W21" s="21">
        <f>абс!U21*100000/'на 100 тыс'!$C21*2.017</f>
        <v>22.657829701190742</v>
      </c>
      <c r="X21" s="12" t="s">
        <v>15</v>
      </c>
      <c r="Y21" s="7">
        <f>абс!W21*100000/'на 100 тыс'!$B21*2.017</f>
        <v>246.41270546423812</v>
      </c>
      <c r="Z21" s="8">
        <f>абс!X21*100000/'на 100 тыс'!$C21*2.017</f>
        <v>249.23612671309817</v>
      </c>
      <c r="AA21" s="8">
        <f>абс!Y21*100000/'на 100 тыс'!$B21*2.017</f>
        <v>0</v>
      </c>
      <c r="AB21" s="8">
        <f>абс!Z21*100000/'на 100 тыс'!$C21*2.017</f>
        <v>0</v>
      </c>
      <c r="AC21" s="8">
        <f>абс!AA21*100000/'на 100 тыс'!$B21*2.017</f>
        <v>112.00577521101731</v>
      </c>
      <c r="AD21" s="21">
        <f>абс!AB21*100000/'на 100 тыс'!$C21*2.017</f>
        <v>90.63131880476297</v>
      </c>
      <c r="AE21" s="7">
        <f>абс!AC21*100000/'на 100 тыс'!$B21*2.017</f>
        <v>67.20346512661038</v>
      </c>
      <c r="AF21" s="21" t="e">
        <f>абс!AD21*100000/'на 100 тыс'!$C21*2.017</f>
        <v>#VALUE!</v>
      </c>
      <c r="AG21" s="7">
        <f>абс!AE21*100000/'на 100 тыс'!$B21*2.017</f>
        <v>112.00577521101731</v>
      </c>
      <c r="AH21" s="21">
        <f>абс!AF21*100000/'на 100 тыс'!$C21*2.017</f>
        <v>90.63131880476297</v>
      </c>
      <c r="AI21" s="7">
        <f>абс!AG21*100000/'на 100 тыс'!$B21*2.017</f>
        <v>22.401155042203463</v>
      </c>
      <c r="AJ21" s="21">
        <f>абс!AH21*100000/'на 100 тыс'!$C21*2.017</f>
        <v>135.94697820714447</v>
      </c>
      <c r="AK21" s="7">
        <f>абс!AI21*100000/'на 100 тыс'!$B21*2.017</f>
        <v>112.00577521101731</v>
      </c>
      <c r="AL21" s="21">
        <f>абс!AJ21*100000/'на 100 тыс'!$C21*2.017</f>
        <v>158.6048079083352</v>
      </c>
      <c r="AM21" s="13">
        <f>абс!AK21*100000/'на 100 тыс'!$B21*2.017</f>
        <v>112.00577521101731</v>
      </c>
      <c r="AN21" s="36">
        <f>абс!AL21*100000/'на 100 тыс'!$C21*2.017</f>
        <v>113.2891485059537</v>
      </c>
      <c r="AO21" s="7">
        <f>абс!AM21*100000/'на 100 тыс'!$B21*2.017</f>
        <v>22.401155042203463</v>
      </c>
      <c r="AP21" s="21">
        <f>абс!AN21*100000/'на 100 тыс'!$C21*2.017</f>
        <v>45.315659402381485</v>
      </c>
    </row>
    <row r="22" spans="1:42" ht="12.75">
      <c r="A22" s="3" t="s">
        <v>16</v>
      </c>
      <c r="B22" s="208">
        <v>33661</v>
      </c>
      <c r="C22" s="97">
        <v>33558</v>
      </c>
      <c r="D22" s="146">
        <f>абс!B22*100000/'на 100 тыс'!$B22*2.017</f>
        <v>227.6997118326847</v>
      </c>
      <c r="E22" s="143">
        <f>абс!C22*100000/'на 100 тыс'!$C22*2.017</f>
        <v>162.28321115680313</v>
      </c>
      <c r="F22" s="143">
        <f>абс!D22*100000/'на 100 тыс'!$B22*2.017</f>
        <v>227.6997118326847</v>
      </c>
      <c r="G22" s="147">
        <f>абс!E22*100000/'на 100 тыс'!$C22*2.017</f>
        <v>156.2727218546993</v>
      </c>
      <c r="H22" s="13">
        <f>абс!F22*100000/'на 100 тыс'!$B22*2.017</f>
        <v>515.3204004634443</v>
      </c>
      <c r="I22" s="8">
        <f>абс!G22*100000/'на 100 тыс'!$C22*2.017</f>
        <v>667.164312533524</v>
      </c>
      <c r="J22" s="8">
        <f>абс!H22*100000/'на 100 тыс'!$B22*2.017</f>
        <v>137.8182466355723</v>
      </c>
      <c r="K22" s="8">
        <f>абс!I22*100000/'на 100 тыс'!$C22*2.017</f>
        <v>210.3671255736337</v>
      </c>
      <c r="L22" s="8">
        <f>абс!J22*100000/'на 100 тыс'!$B22*2.017</f>
        <v>5.992097679807492</v>
      </c>
      <c r="M22" s="8">
        <f>абс!K22*100000/'на 100 тыс'!$C22*2.017</f>
        <v>6.01048930210382</v>
      </c>
      <c r="N22" s="8">
        <f>абс!L22*100000/'на 100 тыс'!$B22*2.017</f>
        <v>185.75502807403225</v>
      </c>
      <c r="O22" s="8">
        <f>абс!M22*100000/'на 100 тыс'!$C22*2.017</f>
        <v>180.3146790631146</v>
      </c>
      <c r="P22" s="8">
        <f>абс!N22*100000/'на 100 тыс'!$B22*2.017</f>
        <v>29.96048839903746</v>
      </c>
      <c r="Q22" s="36">
        <f>абс!O22*100000/'на 100 тыс'!$C22*2.017</f>
        <v>60.104893021038194</v>
      </c>
      <c r="R22" s="9">
        <f>абс!P22*100000/'на 100 тыс'!$B22*2.017</f>
        <v>17.976293039422476</v>
      </c>
      <c r="S22" s="169">
        <f>абс!Q22*100000/'на 100 тыс'!$C22*2.017</f>
        <v>6.01048930210382</v>
      </c>
      <c r="T22" s="13">
        <f>абс!R22*100000/'на 100 тыс'!$B22*2.017</f>
        <v>77.89726983749739</v>
      </c>
      <c r="U22" s="8">
        <f>абс!S22*100000/'на 100 тыс'!$C22*2.017</f>
        <v>54.09440371893438</v>
      </c>
      <c r="V22" s="8">
        <f>абс!T22*100000/'на 100 тыс'!$B22*2.017</f>
        <v>17.976293039422476</v>
      </c>
      <c r="W22" s="21">
        <f>абс!U22*100000/'на 100 тыс'!$C22*2.017</f>
        <v>18.03146790631146</v>
      </c>
      <c r="X22" s="12" t="s">
        <v>16</v>
      </c>
      <c r="Y22" s="7">
        <f>абс!W22*100000/'на 100 тыс'!$B22*2.017</f>
        <v>131.8261489557648</v>
      </c>
      <c r="Z22" s="8">
        <f>абс!X22*100000/'на 100 тыс'!$C22*2.017</f>
        <v>150.26223255259552</v>
      </c>
      <c r="AA22" s="8">
        <f>абс!Y22*100000/'на 100 тыс'!$B22*2.017</f>
        <v>5.992097679807492</v>
      </c>
      <c r="AB22" s="8">
        <f>абс!Z22*100000/'на 100 тыс'!$C22*2.017</f>
        <v>24.04195720841528</v>
      </c>
      <c r="AC22" s="8">
        <f>абс!AA22*100000/'на 100 тыс'!$B22*2.017</f>
        <v>17.976293039422476</v>
      </c>
      <c r="AD22" s="21">
        <f>абс!AB22*100000/'на 100 тыс'!$C22*2.017</f>
        <v>54.09440371893438</v>
      </c>
      <c r="AE22" s="7">
        <f>абс!AC22*100000/'на 100 тыс'!$B22*2.017</f>
        <v>77.89726983749739</v>
      </c>
      <c r="AF22" s="21">
        <f>абс!AD22*100000/'на 100 тыс'!$C22*2.017</f>
        <v>48.08391441683056</v>
      </c>
      <c r="AG22" s="7">
        <f>абс!AE22*100000/'на 100 тыс'!$B22*2.017</f>
        <v>17.976293039422476</v>
      </c>
      <c r="AH22" s="21">
        <f>абс!AF22*100000/'на 100 тыс'!$C22*2.017</f>
        <v>18.03146790631146</v>
      </c>
      <c r="AI22" s="7">
        <f>абс!AG22*100000/'на 100 тыс'!$B22*2.017</f>
        <v>29.96048839903746</v>
      </c>
      <c r="AJ22" s="21">
        <f>абс!AH22*100000/'на 100 тыс'!$C22*2.017</f>
        <v>18.03146790631146</v>
      </c>
      <c r="AK22" s="7">
        <f>абс!AI22*100000/'на 100 тыс'!$B22*2.017</f>
        <v>95.87356287691988</v>
      </c>
      <c r="AL22" s="21">
        <f>абс!AJ22*100000/'на 100 тыс'!$C22*2.017</f>
        <v>84.14685022945348</v>
      </c>
      <c r="AM22" s="13">
        <f>абс!AK22*100000/'на 100 тыс'!$B22*2.017</f>
        <v>83.88936751730489</v>
      </c>
      <c r="AN22" s="36">
        <f>абс!AL22*100000/'на 100 тыс'!$C22*2.017</f>
        <v>60.104893021038194</v>
      </c>
      <c r="AO22" s="7">
        <f>абс!AM22*100000/'на 100 тыс'!$B22*2.017</f>
        <v>11.984195359614985</v>
      </c>
      <c r="AP22" s="21">
        <f>абс!AN22*100000/'на 100 тыс'!$C22*2.017</f>
        <v>12.02097860420764</v>
      </c>
    </row>
    <row r="23" spans="1:42" ht="12.75">
      <c r="A23" s="3" t="s">
        <v>17</v>
      </c>
      <c r="B23" s="208">
        <v>26493</v>
      </c>
      <c r="C23" s="97">
        <v>26136</v>
      </c>
      <c r="D23" s="146">
        <f>абс!B23*100000/'на 100 тыс'!$B23*2.017</f>
        <v>159.87996829351147</v>
      </c>
      <c r="E23" s="143">
        <f>абс!C23*100000/'на 100 тыс'!$C23*2.017</f>
        <v>185.2157943067034</v>
      </c>
      <c r="F23" s="143">
        <f>абс!D23*100000/'на 100 тыс'!$B23*2.017</f>
        <v>152.26663647001095</v>
      </c>
      <c r="G23" s="147">
        <f>абс!E23*100000/'на 100 тыс'!$C23*2.017</f>
        <v>185.2157943067034</v>
      </c>
      <c r="H23" s="13">
        <f>абс!F23*100000/'на 100 тыс'!$B23*2.017</f>
        <v>464.41324123353337</v>
      </c>
      <c r="I23" s="8">
        <f>абс!G23*100000/'на 100 тыс'!$C23*2.017</f>
        <v>331.84496479951025</v>
      </c>
      <c r="J23" s="8">
        <f>абс!H23*100000/'на 100 тыс'!$B23*2.017</f>
        <v>220.78662288151585</v>
      </c>
      <c r="K23" s="8">
        <f>абс!I23*100000/'на 100 тыс'!$C23*2.017</f>
        <v>146.62917049280685</v>
      </c>
      <c r="L23" s="8">
        <f>абс!J23*100000/'на 100 тыс'!$B23*2.017</f>
        <v>15.226663647001093</v>
      </c>
      <c r="M23" s="8">
        <f>абс!K23*100000/'на 100 тыс'!$C23*2.017</f>
        <v>30.86929905111723</v>
      </c>
      <c r="N23" s="8">
        <f>абс!L23*100000/'на 100 тыс'!$B23*2.017</f>
        <v>144.6533046465104</v>
      </c>
      <c r="O23" s="8">
        <f>абс!M23*100000/'на 100 тыс'!$C23*2.017</f>
        <v>115.75987144168961</v>
      </c>
      <c r="P23" s="8">
        <f>абс!N23*100000/'на 100 тыс'!$B23*2.017</f>
        <v>83.74665005850602</v>
      </c>
      <c r="Q23" s="36">
        <f>абс!O23*100000/'на 100 тыс'!$C23*2.017</f>
        <v>108.04254667891031</v>
      </c>
      <c r="R23" s="9">
        <f>абс!P23*100000/'на 100 тыс'!$B23*2.017</f>
        <v>7.6133318235005465</v>
      </c>
      <c r="S23" s="169">
        <f>абс!Q23*100000/'на 100 тыс'!$C23*2.017</f>
        <v>7.717324762779308</v>
      </c>
      <c r="T23" s="13">
        <f>абс!R23*100000/'на 100 тыс'!$B23*2.017</f>
        <v>22.839995470501638</v>
      </c>
      <c r="U23" s="8">
        <f>абс!S23*100000/'на 100 тыс'!$C23*2.017</f>
        <v>46.30394857667585</v>
      </c>
      <c r="V23" s="8">
        <f>абс!T23*100000/'на 100 тыс'!$B23*2.017</f>
        <v>0</v>
      </c>
      <c r="W23" s="21">
        <f>абс!U23*100000/'на 100 тыс'!$C23*2.017</f>
        <v>7.717324762779308</v>
      </c>
      <c r="X23" s="12" t="s">
        <v>17</v>
      </c>
      <c r="Y23" s="7">
        <f>абс!W23*100000/'на 100 тыс'!$B23*2.017</f>
        <v>114.19997735250821</v>
      </c>
      <c r="Z23" s="8">
        <f>абс!X23*100000/'на 100 тыс'!$C23*2.017</f>
        <v>208.3677685950413</v>
      </c>
      <c r="AA23" s="8">
        <f>абс!Y23*100000/'на 100 тыс'!$B23*2.017</f>
        <v>7.6133318235005465</v>
      </c>
      <c r="AB23" s="8">
        <f>абс!Z23*100000/'на 100 тыс'!$C23*2.017</f>
        <v>38.586623813896544</v>
      </c>
      <c r="AC23" s="8">
        <f>абс!AA23*100000/'на 100 тыс'!$B23*2.017</f>
        <v>68.51998641150492</v>
      </c>
      <c r="AD23" s="21">
        <f>абс!AB23*100000/'на 100 тыс'!$C23*2.017</f>
        <v>46.30394857667585</v>
      </c>
      <c r="AE23" s="7">
        <f>абс!AC23*100000/'на 100 тыс'!$B23*2.017</f>
        <v>129.4266409995093</v>
      </c>
      <c r="AF23" s="21">
        <f>абс!AD23*100000/'на 100 тыс'!$C23*2.017</f>
        <v>61.73859810223446</v>
      </c>
      <c r="AG23" s="7">
        <f>абс!AE23*100000/'на 100 тыс'!$B23*2.017</f>
        <v>190.33329558751367</v>
      </c>
      <c r="AH23" s="21">
        <f>абс!AF23*100000/'на 100 тыс'!$C23*2.017</f>
        <v>378.14891337618604</v>
      </c>
      <c r="AI23" s="7">
        <f>абс!AG23*100000/'на 100 тыс'!$B23*2.017</f>
        <v>0</v>
      </c>
      <c r="AJ23" s="21">
        <f>абс!AH23*100000/'на 100 тыс'!$C23*2.017</f>
        <v>0</v>
      </c>
      <c r="AK23" s="7">
        <f>абс!AI23*100000/'на 100 тыс'!$B23*2.017</f>
        <v>190.33329558751367</v>
      </c>
      <c r="AL23" s="21">
        <f>абс!AJ23*100000/'на 100 тыс'!$C23*2.017</f>
        <v>100.325221916131</v>
      </c>
      <c r="AM23" s="13">
        <f>абс!AK23*100000/'на 100 тыс'!$B23*2.017</f>
        <v>152.26663647001095</v>
      </c>
      <c r="AN23" s="36">
        <f>абс!AL23*100000/'на 100 тыс'!$C23*2.017</f>
        <v>84.89057239057239</v>
      </c>
      <c r="AO23" s="7">
        <f>абс!AM23*100000/'на 100 тыс'!$B23*2.017</f>
        <v>22.839995470501638</v>
      </c>
      <c r="AP23" s="21">
        <f>абс!AN23*100000/'на 100 тыс'!$C23*2.017</f>
        <v>0</v>
      </c>
    </row>
    <row r="24" spans="1:42" ht="12.75">
      <c r="A24" s="3" t="s">
        <v>18</v>
      </c>
      <c r="B24" s="208">
        <v>24372</v>
      </c>
      <c r="C24" s="97">
        <v>24260</v>
      </c>
      <c r="D24" s="146">
        <f>абс!B24*100000/'на 100 тыс'!$B24*2.017</f>
        <v>157.2419169538815</v>
      </c>
      <c r="E24" s="143">
        <f>абс!C24*100000/'на 100 тыс'!$C24*2.017</f>
        <v>207.85243198680956</v>
      </c>
      <c r="F24" s="143">
        <f>абс!D24*100000/'на 100 тыс'!$B24*2.017</f>
        <v>157.2419169538815</v>
      </c>
      <c r="G24" s="147">
        <f>абс!E24*100000/'на 100 тыс'!$C24*2.017</f>
        <v>207.85243198680956</v>
      </c>
      <c r="H24" s="13">
        <f>абс!F24*100000/'на 100 тыс'!$B24*2.017</f>
        <v>438.62218939766944</v>
      </c>
      <c r="I24" s="8">
        <f>абс!G24*100000/'на 100 тыс'!$C24*2.017</f>
        <v>598.6150041220116</v>
      </c>
      <c r="J24" s="8">
        <f>абс!H24*100000/'на 100 тыс'!$B24*2.017</f>
        <v>198.62136878385033</v>
      </c>
      <c r="K24" s="8">
        <f>абс!I24*100000/'на 100 тыс'!$C24*2.017</f>
        <v>241.1088211046991</v>
      </c>
      <c r="L24" s="8">
        <f>абс!J24*100000/'на 100 тыс'!$B24*2.017</f>
        <v>24.82767109798129</v>
      </c>
      <c r="M24" s="8">
        <f>абс!K24*100000/'на 100 тыс'!$C24*2.017</f>
        <v>8.314097279472382</v>
      </c>
      <c r="N24" s="8">
        <f>абс!L24*100000/'на 100 тыс'!$B24*2.017</f>
        <v>165.51780731987526</v>
      </c>
      <c r="O24" s="8">
        <f>абс!M24*100000/'на 100 тыс'!$C24*2.017</f>
        <v>207.85243198680956</v>
      </c>
      <c r="P24" s="8">
        <f>абс!N24*100000/'на 100 тыс'!$B24*2.017</f>
        <v>33.10356146397505</v>
      </c>
      <c r="Q24" s="36">
        <f>абс!O24*100000/'на 100 тыс'!$C24*2.017</f>
        <v>41.57048639736191</v>
      </c>
      <c r="R24" s="9">
        <f>абс!P24*100000/'на 100 тыс'!$B24*2.017</f>
        <v>0</v>
      </c>
      <c r="S24" s="169">
        <f>абс!Q24*100000/'на 100 тыс'!$C24*2.017</f>
        <v>24.942291838417145</v>
      </c>
      <c r="T24" s="13">
        <f>абс!R24*100000/'на 100 тыс'!$B24*2.017</f>
        <v>41.379451829968815</v>
      </c>
      <c r="U24" s="8">
        <f>абс!S24*100000/'на 100 тыс'!$C24*2.017</f>
        <v>91.4550700741962</v>
      </c>
      <c r="V24" s="8">
        <f>абс!T24*100000/'на 100 тыс'!$B24*2.017</f>
        <v>16.551780731987524</v>
      </c>
      <c r="W24" s="21">
        <f>абс!U24*100000/'на 100 тыс'!$C24*2.017</f>
        <v>0</v>
      </c>
      <c r="X24" s="12" t="s">
        <v>18</v>
      </c>
      <c r="Y24" s="7">
        <f>абс!W24*100000/'на 100 тыс'!$B24*2.017</f>
        <v>132.4142458559002</v>
      </c>
      <c r="Z24" s="8">
        <f>абс!X24*100000/'на 100 тыс'!$C24*2.017</f>
        <v>108.08326463314097</v>
      </c>
      <c r="AA24" s="8">
        <f>абс!Y24*100000/'на 100 тыс'!$B24*2.017</f>
        <v>0</v>
      </c>
      <c r="AB24" s="8">
        <f>абс!Z24*100000/'на 100 тыс'!$C24*2.017</f>
        <v>8.314097279472382</v>
      </c>
      <c r="AC24" s="8">
        <f>абс!AA24*100000/'на 100 тыс'!$B24*2.017</f>
        <v>24.82767109798129</v>
      </c>
      <c r="AD24" s="21">
        <f>абс!AB24*100000/'на 100 тыс'!$C24*2.017</f>
        <v>24.942291838417145</v>
      </c>
      <c r="AE24" s="7">
        <f>абс!AC24*100000/'на 100 тыс'!$B24*2.017</f>
        <v>74.48301329394387</v>
      </c>
      <c r="AF24" s="21">
        <f>абс!AD24*100000/'на 100 тыс'!$C24*2.017</f>
        <v>83.14097279472382</v>
      </c>
      <c r="AG24" s="7">
        <f>абс!AE24*100000/'на 100 тыс'!$B24*2.017</f>
        <v>16.551780731987524</v>
      </c>
      <c r="AH24" s="21">
        <f>абс!AF24*100000/'на 100 тыс'!$C24*2.017</f>
        <v>0</v>
      </c>
      <c r="AI24" s="7">
        <f>абс!AG24*100000/'на 100 тыс'!$B24*2.017</f>
        <v>16.551780731987524</v>
      </c>
      <c r="AJ24" s="21">
        <f>абс!AH24*100000/'на 100 тыс'!$C24*2.017</f>
        <v>8.314097279472382</v>
      </c>
      <c r="AK24" s="7">
        <f>абс!AI24*100000/'на 100 тыс'!$B24*2.017</f>
        <v>91.03479402593139</v>
      </c>
      <c r="AL24" s="21">
        <f>абс!AJ24*100000/'на 100 тыс'!$C24*2.017</f>
        <v>124.71145919208574</v>
      </c>
      <c r="AM24" s="13">
        <f>абс!AK24*100000/'на 100 тыс'!$B24*2.017</f>
        <v>57.931232561956335</v>
      </c>
      <c r="AN24" s="36">
        <f>абс!AL24*100000/'на 100 тыс'!$C24*2.017</f>
        <v>99.76916735366858</v>
      </c>
      <c r="AO24" s="7">
        <f>абс!AM24*100000/'на 100 тыс'!$B24*2.017</f>
        <v>74.48301329394387</v>
      </c>
      <c r="AP24" s="21">
        <f>абс!AN24*100000/'на 100 тыс'!$C24*2.017</f>
        <v>24.942291838417145</v>
      </c>
    </row>
    <row r="25" spans="1:42" ht="12.75">
      <c r="A25" s="3" t="s">
        <v>19</v>
      </c>
      <c r="B25" s="208">
        <v>10457</v>
      </c>
      <c r="C25" s="97">
        <v>10270</v>
      </c>
      <c r="D25" s="146">
        <f>абс!B25*100000/'на 100 тыс'!$B25*2.017</f>
        <v>231.46217844506072</v>
      </c>
      <c r="E25" s="143">
        <f>абс!C25*100000/'на 100 тыс'!$C25*2.017</f>
        <v>314.23563777994156</v>
      </c>
      <c r="F25" s="143">
        <f>абс!D25*100000/'на 100 тыс'!$B25*2.017</f>
        <v>231.46217844506072</v>
      </c>
      <c r="G25" s="147">
        <f>абс!E25*100000/'на 100 тыс'!$C25*2.017</f>
        <v>314.23563777994156</v>
      </c>
      <c r="H25" s="13">
        <f>абс!F25*100000/'на 100 тыс'!$B25*2.017</f>
        <v>713.6750502056038</v>
      </c>
      <c r="I25" s="8">
        <f>абс!G25*100000/'на 100 тыс'!$C25*2.017</f>
        <v>530.2726387536514</v>
      </c>
      <c r="J25" s="8">
        <f>абс!H25*100000/'на 100 тыс'!$B25*2.017</f>
        <v>424.347327149278</v>
      </c>
      <c r="K25" s="8">
        <f>абс!I25*100000/'на 100 тыс'!$C25*2.017</f>
        <v>235.67672833495615</v>
      </c>
      <c r="L25" s="8">
        <f>абс!J25*100000/'на 100 тыс'!$B25*2.017</f>
        <v>0</v>
      </c>
      <c r="M25" s="8">
        <f>абс!K25*100000/'на 100 тыс'!$C25*2.017</f>
        <v>19.639727361246347</v>
      </c>
      <c r="N25" s="8">
        <f>абс!L25*100000/'на 100 тыс'!$B25*2.017</f>
        <v>192.88514870421724</v>
      </c>
      <c r="O25" s="8">
        <f>абс!M25*100000/'на 100 тыс'!$C25*2.017</f>
        <v>274.95618305744887</v>
      </c>
      <c r="P25" s="8">
        <f>абс!N25*100000/'на 100 тыс'!$B25*2.017</f>
        <v>192.88514870421724</v>
      </c>
      <c r="Q25" s="36">
        <f>абс!O25*100000/'на 100 тыс'!$C25*2.017</f>
        <v>196.39727361246347</v>
      </c>
      <c r="R25" s="9">
        <f>абс!P25*100000/'на 100 тыс'!$B25*2.017</f>
        <v>0</v>
      </c>
      <c r="S25" s="169">
        <f>абс!Q25*100000/'на 100 тыс'!$C25*2.017</f>
        <v>19.639727361246347</v>
      </c>
      <c r="T25" s="13">
        <f>абс!R25*100000/'на 100 тыс'!$B25*2.017</f>
        <v>57.86554461126518</v>
      </c>
      <c r="U25" s="8">
        <f>абс!S25*100000/'на 100 тыс'!$C25*2.017</f>
        <v>78.55890944498539</v>
      </c>
      <c r="V25" s="8">
        <f>абс!T25*100000/'на 100 тыс'!$B25*2.017</f>
        <v>19.288514870421725</v>
      </c>
      <c r="W25" s="21">
        <f>абс!U25*100000/'на 100 тыс'!$C25*2.017</f>
        <v>19.639727361246347</v>
      </c>
      <c r="X25" s="12" t="s">
        <v>19</v>
      </c>
      <c r="Y25" s="7">
        <f>абс!W25*100000/'на 100 тыс'!$B25*2.017</f>
        <v>347.1932676675911</v>
      </c>
      <c r="Z25" s="8">
        <f>абс!X25*100000/'на 100 тыс'!$C25*2.017</f>
        <v>176.75754625121712</v>
      </c>
      <c r="AA25" s="8">
        <f>абс!Y25*100000/'на 100 тыс'!$B25*2.017</f>
        <v>19.288514870421725</v>
      </c>
      <c r="AB25" s="8">
        <f>абс!Z25*100000/'на 100 тыс'!$C25*2.017</f>
        <v>0</v>
      </c>
      <c r="AC25" s="8">
        <f>абс!AA25*100000/'на 100 тыс'!$B25*2.017</f>
        <v>96.44257435210862</v>
      </c>
      <c r="AD25" s="21">
        <f>абс!AB25*100000/'на 100 тыс'!$C25*2.017</f>
        <v>39.279454722492694</v>
      </c>
      <c r="AE25" s="7">
        <f>абс!AC25*100000/'на 100 тыс'!$B25*2.017</f>
        <v>38.57702974084345</v>
      </c>
      <c r="AF25" s="21">
        <f>абс!AD25*100000/'на 100 тыс'!$C25*2.017</f>
        <v>157.11781888997078</v>
      </c>
      <c r="AG25" s="7">
        <f>абс!AE25*100000/'на 100 тыс'!$B25*2.017</f>
        <v>0</v>
      </c>
      <c r="AH25" s="21">
        <f>абс!AF25*100000/'на 100 тыс'!$C25*2.017</f>
        <v>0</v>
      </c>
      <c r="AI25" s="7">
        <f>абс!AG25*100000/'на 100 тыс'!$B25*2.017</f>
        <v>38.57702974084345</v>
      </c>
      <c r="AJ25" s="21">
        <f>абс!AH25*100000/'на 100 тыс'!$C25*2.017</f>
        <v>157.11781888997078</v>
      </c>
      <c r="AK25" s="7">
        <f>абс!AI25*100000/'на 100 тыс'!$B25*2.017</f>
        <v>135.0196040929521</v>
      </c>
      <c r="AL25" s="21">
        <f>абс!AJ25*100000/'на 100 тыс'!$C25*2.017</f>
        <v>78.55890944498539</v>
      </c>
      <c r="AM25" s="13">
        <f>абс!AK25*100000/'на 100 тыс'!$B25*2.017</f>
        <v>115.73108922253036</v>
      </c>
      <c r="AN25" s="36">
        <f>абс!AL25*100000/'на 100 тыс'!$C25*2.017</f>
        <v>58.91918208373904</v>
      </c>
      <c r="AO25" s="7">
        <f>абс!AM25*100000/'на 100 тыс'!$B25*2.017</f>
        <v>38.57702974084345</v>
      </c>
      <c r="AP25" s="21">
        <f>абс!AN25*100000/'на 100 тыс'!$C25*2.017</f>
        <v>19.639727361246347</v>
      </c>
    </row>
    <row r="26" spans="1:42" ht="12.75">
      <c r="A26" s="3" t="s">
        <v>20</v>
      </c>
      <c r="B26" s="208">
        <v>12343</v>
      </c>
      <c r="C26" s="97">
        <v>12168</v>
      </c>
      <c r="D26" s="146">
        <f>абс!B26*100000/'на 100 тыс'!$B26*2.017</f>
        <v>212.43619865510814</v>
      </c>
      <c r="E26" s="143">
        <f>абс!C26*100000/'на 100 тыс'!$C26*2.017</f>
        <v>331.525312294543</v>
      </c>
      <c r="F26" s="143">
        <f>абс!D26*100000/'на 100 тыс'!$B26*2.017</f>
        <v>179.7537065543223</v>
      </c>
      <c r="G26" s="147">
        <f>абс!E26*100000/'на 100 тыс'!$C26*2.017</f>
        <v>331.525312294543</v>
      </c>
      <c r="H26" s="13">
        <f>абс!F26*100000/'на 100 тыс'!$B26*2.017</f>
        <v>751.697318318075</v>
      </c>
      <c r="I26" s="8">
        <f>абс!G26*100000/'на 100 тыс'!$C26*2.017</f>
        <v>563.5930309007232</v>
      </c>
      <c r="J26" s="8">
        <f>абс!H26*100000/'на 100 тыс'!$B26*2.017</f>
        <v>294.1424289070728</v>
      </c>
      <c r="K26" s="8">
        <f>абс!I26*100000/'на 100 тыс'!$C26*2.017</f>
        <v>281.7965154503616</v>
      </c>
      <c r="L26" s="8">
        <f>абс!J26*100000/'на 100 тыс'!$B26*2.017</f>
        <v>16.341246050392932</v>
      </c>
      <c r="M26" s="8">
        <f>абс!K26*100000/'на 100 тыс'!$C26*2.017</f>
        <v>33.152531229454304</v>
      </c>
      <c r="N26" s="8">
        <f>абс!L26*100000/'на 100 тыс'!$B26*2.017</f>
        <v>228.7774447055011</v>
      </c>
      <c r="O26" s="8">
        <f>абс!M26*100000/'на 100 тыс'!$C26*2.017</f>
        <v>99.45759368836292</v>
      </c>
      <c r="P26" s="8">
        <f>абс!N26*100000/'на 100 тыс'!$B26*2.017</f>
        <v>163.41246050392934</v>
      </c>
      <c r="Q26" s="36">
        <f>абс!O26*100000/'на 100 тыс'!$C26*2.017</f>
        <v>49.72879684418146</v>
      </c>
      <c r="R26" s="9">
        <f>абс!P26*100000/'на 100 тыс'!$B26*2.017</f>
        <v>16.341246050392932</v>
      </c>
      <c r="S26" s="169">
        <f>абс!Q26*100000/'на 100 тыс'!$C26*2.017</f>
        <v>16.576265614727152</v>
      </c>
      <c r="T26" s="13">
        <f>абс!R26*100000/'на 100 тыс'!$B26*2.017</f>
        <v>98.0474763023576</v>
      </c>
      <c r="U26" s="8">
        <f>абс!S26*100000/'на 100 тыс'!$C26*2.017</f>
        <v>82.88132807363576</v>
      </c>
      <c r="V26" s="8">
        <f>абс!T26*100000/'на 100 тыс'!$B26*2.017</f>
        <v>65.36498420157173</v>
      </c>
      <c r="W26" s="21">
        <f>абс!U26*100000/'на 100 тыс'!$C26*2.017</f>
        <v>66.30506245890861</v>
      </c>
      <c r="X26" s="12" t="s">
        <v>20</v>
      </c>
      <c r="Y26" s="7">
        <f>абс!W26*100000/'на 100 тыс'!$B26*2.017</f>
        <v>212.43619865510814</v>
      </c>
      <c r="Z26" s="8">
        <f>абс!X26*100000/'на 100 тыс'!$C26*2.017</f>
        <v>198.91518737672584</v>
      </c>
      <c r="AA26" s="8">
        <f>абс!Y26*100000/'на 100 тыс'!$B26*2.017</f>
        <v>32.682492100785865</v>
      </c>
      <c r="AB26" s="8">
        <f>абс!Z26*100000/'на 100 тыс'!$C26*2.017</f>
        <v>0</v>
      </c>
      <c r="AC26" s="8">
        <f>абс!AA26*100000/'на 100 тыс'!$B26*2.017</f>
        <v>32.682492100785865</v>
      </c>
      <c r="AD26" s="21">
        <f>абс!AB26*100000/'на 100 тыс'!$C26*2.017</f>
        <v>66.30506245890861</v>
      </c>
      <c r="AE26" s="7">
        <f>абс!AC26*100000/'на 100 тыс'!$B26*2.017</f>
        <v>163.41246050392934</v>
      </c>
      <c r="AF26" s="21">
        <f>абс!AD26*100000/'на 100 тыс'!$C26*2.017</f>
        <v>198.91518737672584</v>
      </c>
      <c r="AG26" s="7">
        <f>абс!AE26*100000/'на 100 тыс'!$B26*2.017</f>
        <v>114.38872235275055</v>
      </c>
      <c r="AH26" s="21">
        <f>абс!AF26*100000/'на 100 тыс'!$C26*2.017</f>
        <v>66.30506245890861</v>
      </c>
      <c r="AI26" s="7">
        <f>абс!AG26*100000/'на 100 тыс'!$B26*2.017</f>
        <v>0</v>
      </c>
      <c r="AJ26" s="21">
        <f>абс!AH26*100000/'на 100 тыс'!$C26*2.017</f>
        <v>0</v>
      </c>
      <c r="AK26" s="7">
        <f>абс!AI26*100000/'на 100 тыс'!$B26*2.017</f>
        <v>147.0712144535364</v>
      </c>
      <c r="AL26" s="21">
        <f>абс!AJ26*100000/'на 100 тыс'!$C26*2.017</f>
        <v>132.61012491781722</v>
      </c>
      <c r="AM26" s="13">
        <f>абс!AK26*100000/'на 100 тыс'!$B26*2.017</f>
        <v>147.0712144535364</v>
      </c>
      <c r="AN26" s="36">
        <f>абс!AL26*100000/'на 100 тыс'!$C26*2.017</f>
        <v>99.45759368836292</v>
      </c>
      <c r="AO26" s="7">
        <f>абс!AM26*100000/'на 100 тыс'!$B26*2.017</f>
        <v>81.70623025196467</v>
      </c>
      <c r="AP26" s="21">
        <f>абс!AN26*100000/'на 100 тыс'!$C26*2.017</f>
        <v>16.576265614727152</v>
      </c>
    </row>
    <row r="27" spans="1:42" ht="12.75">
      <c r="A27" s="3" t="s">
        <v>21</v>
      </c>
      <c r="B27" s="208">
        <v>38134</v>
      </c>
      <c r="C27" s="97">
        <v>38215</v>
      </c>
      <c r="D27" s="146">
        <f>абс!B27*100000/'на 100 тыс'!$B27*2.017</f>
        <v>153.3880526564221</v>
      </c>
      <c r="E27" s="143">
        <f>абс!C27*100000/'на 100 тыс'!$C27*2.017</f>
        <v>221.6773518251995</v>
      </c>
      <c r="F27" s="143">
        <f>абс!D27*100000/'на 100 тыс'!$B27*2.017</f>
        <v>142.809566266324</v>
      </c>
      <c r="G27" s="147">
        <f>абс!E27*100000/'на 100 тыс'!$C27*2.017</f>
        <v>221.6773518251995</v>
      </c>
      <c r="H27" s="13">
        <f>абс!F27*100000/'на 100 тыс'!$B27*2.017</f>
        <v>460.1641579692662</v>
      </c>
      <c r="I27" s="8">
        <f>абс!G27*100000/'на 100 тыс'!$C27*2.017</f>
        <v>469.7448645819704</v>
      </c>
      <c r="J27" s="8">
        <f>абс!H27*100000/'на 100 тыс'!$B27*2.017</f>
        <v>349.09005087323646</v>
      </c>
      <c r="K27" s="8">
        <f>абс!I27*100000/'на 100 тыс'!$C27*2.017</f>
        <v>237.51144838414234</v>
      </c>
      <c r="L27" s="8">
        <f>абс!J27*100000/'на 100 тыс'!$B27*2.017</f>
        <v>15.867729585147112</v>
      </c>
      <c r="M27" s="8">
        <f>абс!K27*100000/'на 100 тыс'!$C27*2.017</f>
        <v>21.1121287452571</v>
      </c>
      <c r="N27" s="8">
        <f>абс!L27*100000/'на 100 тыс'!$B27*2.017</f>
        <v>79.33864792573556</v>
      </c>
      <c r="O27" s="8">
        <f>абс!M27*100000/'на 100 тыс'!$C27*2.017</f>
        <v>142.5068690304854</v>
      </c>
      <c r="P27" s="8">
        <f>абс!N27*100000/'на 100 тыс'!$B27*2.017</f>
        <v>42.3139455603923</v>
      </c>
      <c r="Q27" s="36">
        <f>абс!O27*100000/'на 100 тыс'!$C27*2.017</f>
        <v>58.058354049457016</v>
      </c>
      <c r="R27" s="9">
        <f>абс!P27*100000/'на 100 тыс'!$B27*2.017</f>
        <v>10.578486390098075</v>
      </c>
      <c r="S27" s="169">
        <f>абс!Q27*100000/'на 100 тыс'!$C27*2.017</f>
        <v>5.278032186314275</v>
      </c>
      <c r="T27" s="13">
        <f>абс!R27*100000/'на 100 тыс'!$B27*2.017</f>
        <v>79.33864792573556</v>
      </c>
      <c r="U27" s="8">
        <f>абс!S27*100000/'на 100 тыс'!$C27*2.017</f>
        <v>73.89245060839984</v>
      </c>
      <c r="V27" s="8">
        <f>абс!T27*100000/'на 100 тыс'!$B27*2.017</f>
        <v>21.15697278019615</v>
      </c>
      <c r="W27" s="21">
        <f>абс!U27*100000/'на 100 тыс'!$C27*2.017</f>
        <v>36.94622530419992</v>
      </c>
      <c r="X27" s="12" t="s">
        <v>21</v>
      </c>
      <c r="Y27" s="7">
        <f>абс!W27*100000/'на 100 тыс'!$B27*2.017</f>
        <v>153.3880526564221</v>
      </c>
      <c r="Z27" s="8">
        <f>абс!X27*100000/'на 100 тыс'!$C27*2.017</f>
        <v>121.39474028522831</v>
      </c>
      <c r="AA27" s="8">
        <f>абс!Y27*100000/'на 100 тыс'!$B27*2.017</f>
        <v>10.578486390098075</v>
      </c>
      <c r="AB27" s="8">
        <f>абс!Z27*100000/'на 100 тыс'!$C27*2.017</f>
        <v>5.278032186314275</v>
      </c>
      <c r="AC27" s="8">
        <f>абс!AA27*100000/'на 100 тыс'!$B27*2.017</f>
        <v>42.3139455603923</v>
      </c>
      <c r="AD27" s="21">
        <f>абс!AB27*100000/'на 100 тыс'!$C27*2.017</f>
        <v>31.668193117885647</v>
      </c>
      <c r="AE27" s="7">
        <f>абс!AC27*100000/'на 100 тыс'!$B27*2.017</f>
        <v>31.735459170294224</v>
      </c>
      <c r="AF27" s="21">
        <f>абс!AD27*100000/'на 100 тыс'!$C27*2.017</f>
        <v>47.50228967682847</v>
      </c>
      <c r="AG27" s="7">
        <f>абс!AE27*100000/'на 100 тыс'!$B27*2.017</f>
        <v>211.5697278019615</v>
      </c>
      <c r="AH27" s="21">
        <f>абс!AF27*100000/'на 100 тыс'!$C27*2.017</f>
        <v>126.67277247154259</v>
      </c>
      <c r="AI27" s="7">
        <f>абс!AG27*100000/'на 100 тыс'!$B27*2.017</f>
        <v>10.578486390098075</v>
      </c>
      <c r="AJ27" s="21">
        <f>абс!AH27*100000/'на 100 тыс'!$C27*2.017</f>
        <v>15.834096558942823</v>
      </c>
      <c r="AK27" s="7">
        <f>абс!AI27*100000/'на 100 тыс'!$B27*2.017</f>
        <v>132.23107987622592</v>
      </c>
      <c r="AL27" s="21">
        <f>абс!AJ27*100000/'на 100 тыс'!$C27*2.017</f>
        <v>116.11670809891403</v>
      </c>
      <c r="AM27" s="13">
        <f>абс!AK27*100000/'на 100 тыс'!$B27*2.017</f>
        <v>116.36335029107883</v>
      </c>
      <c r="AN27" s="36">
        <f>абс!AL27*100000/'на 100 тыс'!$C27*2.017</f>
        <v>110.83867591259975</v>
      </c>
      <c r="AO27" s="7">
        <f>абс!AM27*100000/'на 100 тыс'!$B27*2.017</f>
        <v>10.578486390098075</v>
      </c>
      <c r="AP27" s="21">
        <f>абс!AN27*100000/'на 100 тыс'!$C27*2.017</f>
        <v>15.834096558942823</v>
      </c>
    </row>
    <row r="28" spans="1:42" ht="12.75">
      <c r="A28" s="3" t="s">
        <v>22</v>
      </c>
      <c r="B28" s="208">
        <v>18562</v>
      </c>
      <c r="C28" s="97">
        <v>18412</v>
      </c>
      <c r="D28" s="146">
        <f>абс!B28*100000/'на 100 тыс'!$B28*2.017</f>
        <v>173.86057536903348</v>
      </c>
      <c r="E28" s="143">
        <f>абс!C28*100000/'на 100 тыс'!$C28*2.017</f>
        <v>142.4125570280252</v>
      </c>
      <c r="F28" s="143">
        <f>абс!D28*100000/'на 100 тыс'!$B28*2.017</f>
        <v>173.86057536903348</v>
      </c>
      <c r="G28" s="147">
        <f>абс!E28*100000/'на 100 тыс'!$C28*2.017</f>
        <v>142.4125570280252</v>
      </c>
      <c r="H28" s="13">
        <f>абс!F28*100000/'на 100 тыс'!$B28*2.017</f>
        <v>347.72115073806697</v>
      </c>
      <c r="I28" s="8">
        <f>абс!G28*100000/'на 100 тыс'!$C28*2.017</f>
        <v>558.6954160330218</v>
      </c>
      <c r="J28" s="8">
        <f>абс!H28*100000/'на 100 тыс'!$B28*2.017</f>
        <v>65.19771576338756</v>
      </c>
      <c r="K28" s="8">
        <f>абс!I28*100000/'на 100 тыс'!$C28*2.017</f>
        <v>251.9606778188138</v>
      </c>
      <c r="L28" s="8">
        <f>абс!J28*100000/'на 100 тыс'!$B28*2.017</f>
        <v>21.732571921129185</v>
      </c>
      <c r="M28" s="8">
        <f>абс!K28*100000/'на 100 тыс'!$C28*2.017</f>
        <v>0</v>
      </c>
      <c r="N28" s="8">
        <f>абс!L28*100000/'на 100 тыс'!$B28*2.017</f>
        <v>108.66285960564593</v>
      </c>
      <c r="O28" s="8">
        <f>абс!M28*100000/'на 100 тыс'!$C28*2.017</f>
        <v>186.23180534434064</v>
      </c>
      <c r="P28" s="8">
        <f>абс!N28*100000/'на 100 тыс'!$B28*2.017</f>
        <v>97.79657364508134</v>
      </c>
      <c r="Q28" s="36">
        <f>абс!O28*100000/'на 100 тыс'!$C28*2.017</f>
        <v>131.45774494894636</v>
      </c>
      <c r="R28" s="9">
        <f>абс!P28*100000/'на 100 тыс'!$B28*2.017</f>
        <v>32.59885788169378</v>
      </c>
      <c r="S28" s="169">
        <f>абс!Q28*100000/'на 100 тыс'!$C28*2.017</f>
        <v>0</v>
      </c>
      <c r="T28" s="13">
        <f>абс!R28*100000/'на 100 тыс'!$B28*2.017</f>
        <v>43.46514384225837</v>
      </c>
      <c r="U28" s="8">
        <f>абс!S28*100000/'на 100 тыс'!$C28*2.017</f>
        <v>43.819248316315445</v>
      </c>
      <c r="V28" s="8">
        <f>абс!T28*100000/'на 100 тыс'!$B28*2.017</f>
        <v>10.866285960564593</v>
      </c>
      <c r="W28" s="21">
        <f>абс!U28*100000/'на 100 тыс'!$C28*2.017</f>
        <v>0</v>
      </c>
      <c r="X28" s="12" t="s">
        <v>22</v>
      </c>
      <c r="Y28" s="7">
        <f>абс!W28*100000/'на 100 тыс'!$B28*2.017</f>
        <v>108.66285960564593</v>
      </c>
      <c r="Z28" s="8">
        <f>абс!X28*100000/'на 100 тыс'!$C28*2.017</f>
        <v>87.63849663263089</v>
      </c>
      <c r="AA28" s="8">
        <f>абс!Y28*100000/'на 100 тыс'!$B28*2.017</f>
        <v>0</v>
      </c>
      <c r="AB28" s="8">
        <f>абс!Z28*100000/'на 100 тыс'!$C28*2.017</f>
        <v>10.954812079078861</v>
      </c>
      <c r="AC28" s="8">
        <f>абс!AA28*100000/'на 100 тыс'!$B28*2.017</f>
        <v>43.46514384225837</v>
      </c>
      <c r="AD28" s="21">
        <f>абс!AB28*100000/'на 100 тыс'!$C28*2.017</f>
        <v>21.909624158157722</v>
      </c>
      <c r="AE28" s="7">
        <f>абс!AC28*100000/'на 100 тыс'!$B28*2.017</f>
        <v>130.39543152677513</v>
      </c>
      <c r="AF28" s="21">
        <f>абс!AD28*100000/'на 100 тыс'!$C28*2.017</f>
        <v>43.819248316315445</v>
      </c>
      <c r="AG28" s="7">
        <f>абс!AE28*100000/'на 100 тыс'!$B28*2.017</f>
        <v>217.32571921129187</v>
      </c>
      <c r="AH28" s="21">
        <f>абс!AF28*100000/'на 100 тыс'!$C28*2.017</f>
        <v>284.8251140560504</v>
      </c>
      <c r="AI28" s="7">
        <f>абс!AG28*100000/'на 100 тыс'!$B28*2.017</f>
        <v>108.66285960564593</v>
      </c>
      <c r="AJ28" s="21">
        <f>абс!AH28*100000/'на 100 тыс'!$C28*2.017</f>
        <v>10.954812079078861</v>
      </c>
      <c r="AK28" s="7">
        <f>абс!AI28*100000/'на 100 тыс'!$B28*2.017</f>
        <v>86.93028768451674</v>
      </c>
      <c r="AL28" s="21">
        <f>абс!AJ28*100000/'на 100 тыс'!$C28*2.017</f>
        <v>142.4125570280252</v>
      </c>
      <c r="AM28" s="13">
        <f>абс!AK28*100000/'на 100 тыс'!$B28*2.017</f>
        <v>76.06400172395216</v>
      </c>
      <c r="AN28" s="36">
        <f>абс!AL28*100000/'на 100 тыс'!$C28*2.017</f>
        <v>109.54812079078862</v>
      </c>
      <c r="AO28" s="7">
        <f>абс!AM28*100000/'на 100 тыс'!$B28*2.017</f>
        <v>43.46514384225837</v>
      </c>
      <c r="AP28" s="21">
        <f>абс!AN28*100000/'на 100 тыс'!$C28*2.017</f>
        <v>32.86443623723659</v>
      </c>
    </row>
    <row r="29" spans="1:42" ht="12.75">
      <c r="A29" s="3" t="s">
        <v>23</v>
      </c>
      <c r="B29" s="208">
        <v>8821</v>
      </c>
      <c r="C29" s="97">
        <v>8579</v>
      </c>
      <c r="D29" s="146">
        <f>абс!B29*100000/'на 100 тыс'!$B29*2.017</f>
        <v>274.3906586554812</v>
      </c>
      <c r="E29" s="143">
        <f>абс!C29*100000/'на 100 тыс'!$C29*2.017</f>
        <v>305.64168317985775</v>
      </c>
      <c r="F29" s="143">
        <f>абс!D29*100000/'на 100 тыс'!$B29*2.017</f>
        <v>274.3906586554812</v>
      </c>
      <c r="G29" s="147">
        <f>абс!E29*100000/'на 100 тыс'!$C29*2.017</f>
        <v>305.64168317985775</v>
      </c>
      <c r="H29" s="13">
        <f>абс!F29*100000/'на 100 тыс'!$B29*2.017</f>
        <v>868.9037524090239</v>
      </c>
      <c r="I29" s="8">
        <f>абс!G29*100000/'на 100 тыс'!$C29*2.017</f>
        <v>611.2833663597155</v>
      </c>
      <c r="J29" s="8">
        <f>абс!H29*100000/'на 100 тыс'!$B29*2.017</f>
        <v>365.8542115406416</v>
      </c>
      <c r="K29" s="8">
        <f>абс!I29*100000/'на 100 тыс'!$C29*2.017</f>
        <v>329.1525818860007</v>
      </c>
      <c r="L29" s="8">
        <f>абс!J29*100000/'на 100 тыс'!$B29*2.017</f>
        <v>45.7317764425802</v>
      </c>
      <c r="M29" s="8">
        <f>абс!K29*100000/'на 100 тыс'!$C29*2.017</f>
        <v>70.53269611842872</v>
      </c>
      <c r="N29" s="8">
        <f>абс!L29*100000/'на 100 тыс'!$B29*2.017</f>
        <v>297.2565468767713</v>
      </c>
      <c r="O29" s="8">
        <f>абс!M29*100000/'на 100 тыс'!$C29*2.017</f>
        <v>141.06539223685743</v>
      </c>
      <c r="P29" s="8">
        <f>абс!N29*100000/'на 100 тыс'!$B29*2.017</f>
        <v>114.32944110645052</v>
      </c>
      <c r="Q29" s="36">
        <f>абс!O29*100000/'на 100 тыс'!$C29*2.017</f>
        <v>141.06539223685743</v>
      </c>
      <c r="R29" s="9">
        <f>абс!P29*100000/'на 100 тыс'!$B29*2.017</f>
        <v>0</v>
      </c>
      <c r="S29" s="169">
        <f>абс!Q29*100000/'на 100 тыс'!$C29*2.017</f>
        <v>23.510898706142907</v>
      </c>
      <c r="T29" s="13">
        <f>абс!R29*100000/'на 100 тыс'!$B29*2.017</f>
        <v>182.9271057703208</v>
      </c>
      <c r="U29" s="8">
        <f>абс!S29*100000/'на 100 тыс'!$C29*2.017</f>
        <v>70.53269611842872</v>
      </c>
      <c r="V29" s="8">
        <f>абс!T29*100000/'на 100 тыс'!$B29*2.017</f>
        <v>68.5976646638703</v>
      </c>
      <c r="W29" s="21">
        <f>абс!U29*100000/'на 100 тыс'!$C29*2.017</f>
        <v>0</v>
      </c>
      <c r="X29" s="12" t="s">
        <v>23</v>
      </c>
      <c r="Y29" s="7">
        <f>абс!W29*100000/'на 100 тыс'!$B29*2.017</f>
        <v>228.65888221290103</v>
      </c>
      <c r="Z29" s="8">
        <f>абс!X29*100000/'на 100 тыс'!$C29*2.017</f>
        <v>305.64168317985775</v>
      </c>
      <c r="AA29" s="8">
        <f>абс!Y29*100000/'на 100 тыс'!$B29*2.017</f>
        <v>45.7317764425802</v>
      </c>
      <c r="AB29" s="8">
        <f>абс!Z29*100000/'на 100 тыс'!$C29*2.017</f>
        <v>0</v>
      </c>
      <c r="AC29" s="8">
        <f>абс!AA29*100000/'на 100 тыс'!$B29*2.017</f>
        <v>91.4635528851604</v>
      </c>
      <c r="AD29" s="21">
        <f>абс!AB29*100000/'на 100 тыс'!$C29*2.017</f>
        <v>141.06539223685743</v>
      </c>
      <c r="AE29" s="7">
        <f>абс!AC29*100000/'на 100 тыс'!$B29*2.017</f>
        <v>205.79299399161093</v>
      </c>
      <c r="AF29" s="21">
        <f>абс!AD29*100000/'на 100 тыс'!$C29*2.017</f>
        <v>117.55449353071454</v>
      </c>
      <c r="AG29" s="7">
        <f>абс!AE29*100000/'на 100 тыс'!$B29*2.017</f>
        <v>0</v>
      </c>
      <c r="AH29" s="21">
        <f>абс!AF29*100000/'на 100 тыс'!$C29*2.017</f>
        <v>23.510898706142907</v>
      </c>
      <c r="AI29" s="7">
        <f>абс!AG29*100000/'на 100 тыс'!$B29*2.017</f>
        <v>22.8658882212901</v>
      </c>
      <c r="AJ29" s="21">
        <f>абс!AH29*100000/'на 100 тыс'!$C29*2.017</f>
        <v>47.021797412285814</v>
      </c>
      <c r="AK29" s="7">
        <f>абс!AI29*100000/'на 100 тыс'!$B29*2.017</f>
        <v>91.4635528851604</v>
      </c>
      <c r="AL29" s="21">
        <f>абс!AJ29*100000/'на 100 тыс'!$C29*2.017</f>
        <v>305.64168317985775</v>
      </c>
      <c r="AM29" s="13">
        <f>абс!AK29*100000/'на 100 тыс'!$B29*2.017</f>
        <v>45.7317764425802</v>
      </c>
      <c r="AN29" s="36">
        <f>абс!AL29*100000/'на 100 тыс'!$C29*2.017</f>
        <v>282.13078447371487</v>
      </c>
      <c r="AO29" s="7">
        <f>абс!AM29*100000/'на 100 тыс'!$B29*2.017</f>
        <v>45.7317764425802</v>
      </c>
      <c r="AP29" s="21">
        <f>абс!AN29*100000/'на 100 тыс'!$C29*2.017</f>
        <v>47.021797412285814</v>
      </c>
    </row>
    <row r="30" spans="1:42" ht="12.75">
      <c r="A30" s="3" t="s">
        <v>24</v>
      </c>
      <c r="B30" s="208">
        <v>21280</v>
      </c>
      <c r="C30" s="97">
        <v>21036</v>
      </c>
      <c r="D30" s="146">
        <f>абс!B30*100000/'на 100 тыс'!$B30*2.017</f>
        <v>189.56766917293234</v>
      </c>
      <c r="E30" s="143">
        <f>абс!C30*100000/'на 100 тыс'!$C30*2.017</f>
        <v>105.47157254230842</v>
      </c>
      <c r="F30" s="143">
        <f>абс!D30*100000/'на 100 тыс'!$B30*2.017</f>
        <v>189.56766917293234</v>
      </c>
      <c r="G30" s="147">
        <f>абс!E30*100000/'на 100 тыс'!$C30*2.017</f>
        <v>105.47157254230842</v>
      </c>
      <c r="H30" s="13">
        <f>абс!F30*100000/'на 100 тыс'!$B30*2.017</f>
        <v>597.1381578947368</v>
      </c>
      <c r="I30" s="8">
        <f>абс!G30*100000/'на 100 тыс'!$C30*2.017</f>
        <v>623.241110477277</v>
      </c>
      <c r="J30" s="8">
        <f>абс!H30*100000/'на 100 тыс'!$B30*2.017</f>
        <v>199.04605263157896</v>
      </c>
      <c r="K30" s="8">
        <f>абс!I30*100000/'на 100 тыс'!$C30*2.017</f>
        <v>297.23806807377827</v>
      </c>
      <c r="L30" s="8">
        <f>абс!J30*100000/'на 100 тыс'!$B30*2.017</f>
        <v>0</v>
      </c>
      <c r="M30" s="8">
        <f>абс!K30*100000/'на 100 тыс'!$C30*2.017</f>
        <v>0</v>
      </c>
      <c r="N30" s="8">
        <f>абс!L30*100000/'на 100 тыс'!$B30*2.017</f>
        <v>151.65413533834584</v>
      </c>
      <c r="O30" s="8">
        <f>абс!M30*100000/'на 100 тыс'!$C30*2.017</f>
        <v>153.4131964251759</v>
      </c>
      <c r="P30" s="8">
        <f>абс!N30*100000/'на 100 тыс'!$B30*2.017</f>
        <v>47.391917293233085</v>
      </c>
      <c r="Q30" s="36">
        <f>абс!O30*100000/'на 100 тыс'!$C30*2.017</f>
        <v>95.88324776573492</v>
      </c>
      <c r="R30" s="9">
        <f>абс!P30*100000/'на 100 тыс'!$B30*2.017</f>
        <v>47.391917293233085</v>
      </c>
      <c r="S30" s="169">
        <f>абс!Q30*100000/'на 100 тыс'!$C30*2.017</f>
        <v>0</v>
      </c>
      <c r="T30" s="13">
        <f>абс!R30*100000/'на 100 тыс'!$B30*2.017</f>
        <v>85.30545112781955</v>
      </c>
      <c r="U30" s="8">
        <f>абс!S30*100000/'на 100 тыс'!$C30*2.017</f>
        <v>95.88324776573492</v>
      </c>
      <c r="V30" s="8">
        <f>абс!T30*100000/'на 100 тыс'!$B30*2.017</f>
        <v>9.478383458646615</v>
      </c>
      <c r="W30" s="21">
        <f>абс!U30*100000/'на 100 тыс'!$C30*2.017</f>
        <v>28.764974329720477</v>
      </c>
      <c r="X30" s="12" t="s">
        <v>24</v>
      </c>
      <c r="Y30" s="7">
        <f>абс!W30*100000/'на 100 тыс'!$B30*2.017</f>
        <v>132.6973684210526</v>
      </c>
      <c r="Z30" s="8">
        <f>абс!X30*100000/'на 100 тыс'!$C30*2.017</f>
        <v>163.0015212017494</v>
      </c>
      <c r="AA30" s="8">
        <f>абс!Y30*100000/'на 100 тыс'!$B30*2.017</f>
        <v>9.478383458646615</v>
      </c>
      <c r="AB30" s="8">
        <f>абс!Z30*100000/'на 100 тыс'!$C30*2.017</f>
        <v>19.176649553146987</v>
      </c>
      <c r="AC30" s="8">
        <f>абс!AA30*100000/'на 100 тыс'!$B30*2.017</f>
        <v>37.91353383458646</v>
      </c>
      <c r="AD30" s="21">
        <f>абс!AB30*100000/'на 100 тыс'!$C30*2.017</f>
        <v>38.353299106293974</v>
      </c>
      <c r="AE30" s="7">
        <f>абс!AC30*100000/'на 100 тыс'!$B30*2.017</f>
        <v>94.78383458646617</v>
      </c>
      <c r="AF30" s="21">
        <f>абс!AD30*100000/'на 100 тыс'!$C30*2.017</f>
        <v>76.70659821258795</v>
      </c>
      <c r="AG30" s="7">
        <f>абс!AE30*100000/'на 100 тыс'!$B30*2.017</f>
        <v>132.6973684210526</v>
      </c>
      <c r="AH30" s="21">
        <f>абс!AF30*100000/'на 100 тыс'!$C30*2.017</f>
        <v>38.353299106293974</v>
      </c>
      <c r="AI30" s="7">
        <f>абс!AG30*100000/'на 100 тыс'!$B30*2.017</f>
        <v>9.478383458646615</v>
      </c>
      <c r="AJ30" s="21">
        <f>абс!AH30*100000/'на 100 тыс'!$C30*2.017</f>
        <v>105.47157254230842</v>
      </c>
      <c r="AK30" s="7">
        <f>абс!AI30*100000/'на 100 тыс'!$B30*2.017</f>
        <v>75.82706766917292</v>
      </c>
      <c r="AL30" s="21">
        <f>абс!AJ30*100000/'на 100 тыс'!$C30*2.017</f>
        <v>115.05989731888191</v>
      </c>
      <c r="AM30" s="13">
        <f>абс!AK30*100000/'на 100 тыс'!$B30*2.017</f>
        <v>66.3486842105263</v>
      </c>
      <c r="AN30" s="36">
        <f>абс!AL30*100000/'на 100 тыс'!$C30*2.017</f>
        <v>105.47157254230842</v>
      </c>
      <c r="AO30" s="7">
        <f>абс!AM30*100000/'на 100 тыс'!$B30*2.017</f>
        <v>75.82706766917292</v>
      </c>
      <c r="AP30" s="21">
        <f>абс!AN30*100000/'на 100 тыс'!$C30*2.017</f>
        <v>67.11827343601445</v>
      </c>
    </row>
    <row r="31" spans="1:42" ht="13.5" thickBot="1">
      <c r="A31" s="48" t="s">
        <v>25</v>
      </c>
      <c r="B31" s="209">
        <v>13604</v>
      </c>
      <c r="C31" s="139">
        <v>13419</v>
      </c>
      <c r="D31" s="151">
        <f>абс!B31*100000/'на 100 тыс'!$B31*2.017</f>
        <v>252.05086739194354</v>
      </c>
      <c r="E31" s="152">
        <f>абс!C31*100000/'на 100 тыс'!$C31*2.017</f>
        <v>165.34018928385123</v>
      </c>
      <c r="F31" s="152">
        <f>абс!D31*100000/'на 100 тыс'!$B31*2.017</f>
        <v>237.22434578065273</v>
      </c>
      <c r="G31" s="153">
        <f>абс!E31*100000/'на 100 тыс'!$C31*2.017</f>
        <v>165.34018928385123</v>
      </c>
      <c r="H31" s="51">
        <f>абс!F31*100000/'на 100 тыс'!$B31*2.017</f>
        <v>741.3260805645398</v>
      </c>
      <c r="I31" s="50">
        <f>абс!G31*100000/'на 100 тыс'!$C31*2.017</f>
        <v>841.7318727177882</v>
      </c>
      <c r="J31" s="50">
        <f>абс!H31*100000/'на 100 тыс'!$B31*2.017</f>
        <v>415.14260511614225</v>
      </c>
      <c r="K31" s="50">
        <f>абс!I31*100000/'на 100 тыс'!$C31*2.017</f>
        <v>420.8659363588941</v>
      </c>
      <c r="L31" s="50">
        <f>абс!J31*100000/'на 100 тыс'!$B31*2.017</f>
        <v>59.30608644516318</v>
      </c>
      <c r="M31" s="50">
        <f>абс!K31*100000/'на 100 тыс'!$C31*2.017</f>
        <v>45.09277889559579</v>
      </c>
      <c r="N31" s="50">
        <f>абс!L31*100000/'на 100 тыс'!$B31*2.017</f>
        <v>237.22434578065273</v>
      </c>
      <c r="O31" s="50">
        <f>абс!M31*100000/'на 100 тыс'!$C31*2.017</f>
        <v>255.52574707504283</v>
      </c>
      <c r="P31" s="50">
        <f>абс!N31*100000/'на 100 тыс'!$B31*2.017</f>
        <v>103.78565127903556</v>
      </c>
      <c r="Q31" s="148">
        <f>абс!O31*100000/'на 100 тыс'!$C31*2.017</f>
        <v>150.30926298531932</v>
      </c>
      <c r="R31" s="154">
        <f>абс!P31*100000/'на 100 тыс'!$B31*2.017</f>
        <v>0</v>
      </c>
      <c r="S31" s="170">
        <f>абс!Q31*100000/'на 100 тыс'!$C31*2.017</f>
        <v>0</v>
      </c>
      <c r="T31" s="51">
        <f>абс!R31*100000/'на 100 тыс'!$B31*2.017</f>
        <v>29.65304322258159</v>
      </c>
      <c r="U31" s="50">
        <f>абс!S31*100000/'на 100 тыс'!$C31*2.017</f>
        <v>0</v>
      </c>
      <c r="V31" s="50">
        <f>абс!T31*100000/'на 100 тыс'!$B31*2.017</f>
        <v>14.826521611290795</v>
      </c>
      <c r="W31" s="109">
        <f>абс!U31*100000/'на 100 тыс'!$C31*2.017</f>
        <v>0</v>
      </c>
      <c r="X31" s="91" t="s">
        <v>25</v>
      </c>
      <c r="Y31" s="49">
        <f>абс!W31*100000/'на 100 тыс'!$B31*2.017</f>
        <v>296.53043222581596</v>
      </c>
      <c r="Z31" s="50">
        <f>абс!X31*100000/'на 100 тыс'!$C31*2.017</f>
        <v>210.43296817944704</v>
      </c>
      <c r="AA31" s="50">
        <f>абс!Y31*100000/'на 100 тыс'!$B31*2.017</f>
        <v>29.65304322258159</v>
      </c>
      <c r="AB31" s="50">
        <f>абс!Z31*100000/'на 100 тыс'!$C31*2.017</f>
        <v>0</v>
      </c>
      <c r="AC31" s="50">
        <f>абс!AA31*100000/'на 100 тыс'!$B31*2.017</f>
        <v>74.13260805645399</v>
      </c>
      <c r="AD31" s="109">
        <f>абс!AB31*100000/'на 100 тыс'!$C31*2.017</f>
        <v>30.061852597063865</v>
      </c>
      <c r="AE31" s="49">
        <f>абс!AC31*100000/'на 100 тыс'!$B31*2.017</f>
        <v>103.78565127903556</v>
      </c>
      <c r="AF31" s="109">
        <f>абс!AD31*100000/'на 100 тыс'!$C31*2.017</f>
        <v>225.46389447797898</v>
      </c>
      <c r="AG31" s="49">
        <f>абс!AE31*100000/'на 100 тыс'!$B31*2.017</f>
        <v>0</v>
      </c>
      <c r="AH31" s="109">
        <f>абс!AF31*100000/'на 100 тыс'!$C31*2.017</f>
        <v>30.061852597063865</v>
      </c>
      <c r="AI31" s="49">
        <f>абс!AG31*100000/'на 100 тыс'!$B31*2.017</f>
        <v>0</v>
      </c>
      <c r="AJ31" s="109">
        <f>абс!AH31*100000/'на 100 тыс'!$C31*2.017</f>
        <v>15.030926298531933</v>
      </c>
      <c r="AK31" s="49">
        <f>абс!AI31*100000/'на 100 тыс'!$B31*2.017</f>
        <v>133.43869450161716</v>
      </c>
      <c r="AL31" s="109">
        <f>абс!AJ31*100000/'на 100 тыс'!$C31*2.017</f>
        <v>105.21648408972352</v>
      </c>
      <c r="AM31" s="51">
        <f>абс!AK31*100000/'на 100 тыс'!$B31*2.017</f>
        <v>133.43869450161716</v>
      </c>
      <c r="AN31" s="148">
        <f>абс!AL31*100000/'на 100 тыс'!$C31*2.017</f>
        <v>105.21648408972352</v>
      </c>
      <c r="AO31" s="49">
        <f>абс!AM31*100000/'на 100 тыс'!$B31*2.017</f>
        <v>14.826521611290795</v>
      </c>
      <c r="AP31" s="109">
        <f>абс!AN31*100000/'на 100 тыс'!$C31*2.017</f>
        <v>45.09277889559579</v>
      </c>
    </row>
    <row r="32" spans="1:42" s="22" customFormat="1" ht="13.5" thickBot="1">
      <c r="A32" s="52" t="s">
        <v>26</v>
      </c>
      <c r="B32" s="53">
        <v>531332</v>
      </c>
      <c r="C32" s="140">
        <v>527592</v>
      </c>
      <c r="D32" s="131">
        <f>абс!B32*100000/'на 100 тыс'!$B32*2.017</f>
        <v>187.52832503971152</v>
      </c>
      <c r="E32" s="128">
        <f>абс!C32*100000/'на 100 тыс'!$C32*2.017</f>
        <v>185.79925396897602</v>
      </c>
      <c r="F32" s="128">
        <f>абс!D32*100000/'на 100 тыс'!$B32*2.017</f>
        <v>184.87104108165892</v>
      </c>
      <c r="G32" s="129">
        <f>абс!E32*100000/'на 100 тыс'!$C32*2.017</f>
        <v>184.6523449938589</v>
      </c>
      <c r="H32" s="136">
        <f>абс!F32*100000/'на 100 тыс'!$B32*2.017</f>
        <v>552.3354512809317</v>
      </c>
      <c r="I32" s="113">
        <f>абс!G32*100000/'на 100 тыс'!$C32*2.017</f>
        <v>551.2809140396367</v>
      </c>
      <c r="J32" s="113">
        <f>абс!H32*100000/'на 100 тыс'!$B32*2.017</f>
        <v>264.9691718172442</v>
      </c>
      <c r="K32" s="113">
        <f>абс!I32*100000/'на 100 тыс'!$C32*2.017</f>
        <v>265.3182762437641</v>
      </c>
      <c r="L32" s="113">
        <f>абс!J32*100000/'на 100 тыс'!$B32*2.017</f>
        <v>22.776719640450793</v>
      </c>
      <c r="M32" s="113">
        <f>абс!K32*100000/'на 100 тыс'!$C32*2.017</f>
        <v>25.6143004442827</v>
      </c>
      <c r="N32" s="113">
        <f>абс!L32*100000/'на 100 тыс'!$B32*2.017</f>
        <v>163.9923814112457</v>
      </c>
      <c r="O32" s="113">
        <f>абс!M32*100000/'на 100 тыс'!$C32*2.017</f>
        <v>162.47877147492758</v>
      </c>
      <c r="P32" s="113">
        <f>абс!N32*100000/'на 100 тыс'!$B32*2.017</f>
        <v>86.551534633713</v>
      </c>
      <c r="Q32" s="149">
        <f>абс!O32*100000/'на 100 тыс'!$C32*2.017</f>
        <v>91.37041501766517</v>
      </c>
      <c r="R32" s="23">
        <f>абс!P32*100000/'на 100 тыс'!$B32*2.017</f>
        <v>10.249523838202856</v>
      </c>
      <c r="S32" s="171">
        <f>абс!Q32*100000/'на 100 тыс'!$C32*2.017</f>
        <v>7.263756842408528</v>
      </c>
      <c r="T32" s="136">
        <f>абс!R32*100000/'на 100 тыс'!$B32*2.017</f>
        <v>82.75541469363787</v>
      </c>
      <c r="U32" s="113">
        <f>абс!S32*100000/'на 100 тыс'!$C32*2.017</f>
        <v>67.66762953191102</v>
      </c>
      <c r="V32" s="113">
        <f>абс!T32*100000/'на 100 тыс'!$B32*2.017</f>
        <v>27.33206356854095</v>
      </c>
      <c r="W32" s="114">
        <f>абс!U32*100000/'на 100 тыс'!$C32*2.017</f>
        <v>15.67442265993419</v>
      </c>
      <c r="X32" s="54" t="s">
        <v>26</v>
      </c>
      <c r="Y32" s="23">
        <f>абс!W32*100000/'на 100 тыс'!$B32*2.017</f>
        <v>166.27005337529076</v>
      </c>
      <c r="Z32" s="113">
        <f>абс!X32*100000/'на 100 тыс'!$C32*2.017</f>
        <v>175.09477020121608</v>
      </c>
      <c r="AA32" s="113">
        <f>абс!Y32*100000/'на 100 тыс'!$B32*2.017</f>
        <v>11.388359820225396</v>
      </c>
      <c r="AB32" s="113">
        <f>абс!Z32*100000/'на 100 тыс'!$C32*2.017</f>
        <v>15.292119668228478</v>
      </c>
      <c r="AC32" s="113">
        <f>абс!AA32*100000/'на 100 тыс'!$B32*2.017</f>
        <v>51.24761919101428</v>
      </c>
      <c r="AD32" s="114">
        <f>абс!AB32*100000/'на 100 тыс'!$C32*2.017</f>
        <v>45.49405601297972</v>
      </c>
      <c r="AE32" s="23">
        <f>абс!AC32*100000/'на 100 тыс'!$B32*2.017</f>
        <v>88.44959460375057</v>
      </c>
      <c r="AF32" s="114">
        <f>абс!AD32*100000/'на 100 тыс'!$C32*2.017</f>
        <v>83.72435518355093</v>
      </c>
      <c r="AG32" s="23">
        <f>абс!AE32*100000/'на 100 тыс'!$B32*2.017</f>
        <v>83.5146386816529</v>
      </c>
      <c r="AH32" s="114">
        <f>абс!AF32*100000/'на 100 тыс'!$C32*2.017</f>
        <v>118.131624437065</v>
      </c>
      <c r="AI32" s="23">
        <f>абс!AG32*100000/'на 100 тыс'!$B32*2.017</f>
        <v>58.46024707715703</v>
      </c>
      <c r="AJ32" s="114">
        <f>абс!AH32*100000/'на 100 тыс'!$C32*2.017</f>
        <v>71.10835645726242</v>
      </c>
      <c r="AK32" s="23">
        <f>абс!AI32*100000/'на 100 тыс'!$B32*2.017</f>
        <v>93.38455052584824</v>
      </c>
      <c r="AL32" s="114">
        <f>абс!AJ32*100000/'на 100 тыс'!$C32*2.017</f>
        <v>107.80944366101077</v>
      </c>
      <c r="AM32" s="136">
        <f>абс!AK32*100000/'на 100 тыс'!$B32*2.017</f>
        <v>77.44084677753268</v>
      </c>
      <c r="AN32" s="149">
        <f>абс!AL32*100000/'на 100 тыс'!$C32*2.017</f>
        <v>91.75271800937087</v>
      </c>
      <c r="AO32" s="23">
        <f>абс!AM32*100000/'на 100 тыс'!$B32*2.017</f>
        <v>39.47964737678137</v>
      </c>
      <c r="AP32" s="114">
        <f>абс!AN32*100000/'на 100 тыс'!$C32*2.017</f>
        <v>37.46569318715977</v>
      </c>
    </row>
    <row r="33" spans="1:42" ht="12.75">
      <c r="A33" s="26" t="s">
        <v>27</v>
      </c>
      <c r="B33" s="210">
        <v>646277</v>
      </c>
      <c r="C33" s="96">
        <v>648213</v>
      </c>
      <c r="D33" s="126">
        <f>абс!B33*100000/'на 100 тыс'!$B33*2.017</f>
        <v>175.70964153141762</v>
      </c>
      <c r="E33" s="127">
        <f>абс!C33*100000/'на 100 тыс'!$C33*2.017</f>
        <v>191.36533824529897</v>
      </c>
      <c r="F33" s="127">
        <f>абс!D33*100000/'на 100 тыс'!$B33*2.017</f>
        <v>173.21287930717014</v>
      </c>
      <c r="G33" s="130">
        <f>абс!E33*100000/'на 100 тыс'!$C33*2.017</f>
        <v>190.1206856388255</v>
      </c>
      <c r="H33" s="13">
        <f>абс!F33*100000/'на 100 тыс'!$B33*2.017</f>
        <v>584.2423604739145</v>
      </c>
      <c r="I33" s="8">
        <f>абс!G33*100000/'на 100 тыс'!$C33*2.017</f>
        <v>563.8276307324907</v>
      </c>
      <c r="J33" s="8">
        <f>абс!H33*100000/'на 100 тыс'!$B33*2.017</f>
        <v>377.32319113940304</v>
      </c>
      <c r="K33" s="8">
        <f>абс!I33*100000/'на 100 тыс'!$C33*2.017</f>
        <v>360.6380927256935</v>
      </c>
      <c r="L33" s="8">
        <f>абс!J33*100000/'на 100 тыс'!$B33*2.017</f>
        <v>39.32400503189809</v>
      </c>
      <c r="M33" s="8">
        <f>абс!K33*100000/'на 100 тыс'!$C33*2.017</f>
        <v>41.07353601362515</v>
      </c>
      <c r="N33" s="8">
        <f>абс!L33*100000/'на 100 тыс'!$B33*2.017</f>
        <v>128.5832545487461</v>
      </c>
      <c r="O33" s="8">
        <f>абс!M33*100000/'на 100 тыс'!$C33*2.017</f>
        <v>148.11366017034524</v>
      </c>
      <c r="P33" s="8">
        <f>абс!N33*100000/'на 100 тыс'!$B33*2.017</f>
        <v>96.74953618959053</v>
      </c>
      <c r="Q33" s="36">
        <f>абс!O33*100000/'на 100 тыс'!$C33*2.017</f>
        <v>105.48430839862823</v>
      </c>
      <c r="R33" s="7">
        <f>абс!P33*100000/'на 100 тыс'!$B33*2.017</f>
        <v>3.1209527803093717</v>
      </c>
      <c r="S33" s="172">
        <f>абс!Q33*100000/'на 100 тыс'!$C33*2.017</f>
        <v>6.223263032367447</v>
      </c>
      <c r="T33" s="13">
        <f>абс!R33*100000/'на 100 тыс'!$B33*2.017</f>
        <v>46.81429170464058</v>
      </c>
      <c r="U33" s="8">
        <f>абс!S33*100000/'на 100 тыс'!$C33*2.017</f>
        <v>35.16143613287608</v>
      </c>
      <c r="V33" s="8">
        <f>абс!T33*100000/'на 100 тыс'!$B33*2.017</f>
        <v>28.400670300815285</v>
      </c>
      <c r="W33" s="21">
        <f>абс!U33*100000/'на 100 тыс'!$C33*2.017</f>
        <v>15.558157580918616</v>
      </c>
      <c r="X33" s="92" t="s">
        <v>27</v>
      </c>
      <c r="Y33" s="7">
        <f>абс!W33*100000/'на 100 тыс'!$B33*2.017</f>
        <v>88.32296368275523</v>
      </c>
      <c r="Z33" s="8">
        <f>абс!X33*100000/'на 100 тыс'!$C33*2.017</f>
        <v>75.3014826916461</v>
      </c>
      <c r="AA33" s="8">
        <f>абс!Y33*100000/'на 100 тыс'!$B33*2.017</f>
        <v>8.114477228804367</v>
      </c>
      <c r="AB33" s="8">
        <f>абс!Z33*100000/'на 100 тыс'!$C33*2.017</f>
        <v>5.600936729130702</v>
      </c>
      <c r="AC33" s="8">
        <f>абс!AA33*100000/'на 100 тыс'!$B33*2.017</f>
        <v>21.846669462165604</v>
      </c>
      <c r="AD33" s="21">
        <f>абс!AB33*100000/'на 100 тыс'!$C33*2.017</f>
        <v>18.0474627938656</v>
      </c>
      <c r="AE33" s="7">
        <f>абс!AC33*100000/'на 100 тыс'!$B33*2.017</f>
        <v>69.59724700089899</v>
      </c>
      <c r="AF33" s="21">
        <f>абс!AD33*100000/'на 100 тыс'!$C33*2.017</f>
        <v>68.14473020442355</v>
      </c>
      <c r="AG33" s="7">
        <f>абс!AE33*100000/'на 100 тыс'!$B33*2.017</f>
        <v>33.39419474931027</v>
      </c>
      <c r="AH33" s="21">
        <f>абс!AF33*100000/'на 100 тыс'!$C33*2.017</f>
        <v>56.63169359454376</v>
      </c>
      <c r="AI33" s="7">
        <f>абс!AG33*100000/'на 100 тыс'!$B33*2.017</f>
        <v>8.114477228804367</v>
      </c>
      <c r="AJ33" s="21">
        <f>абс!AH33*100000/'на 100 тыс'!$C33*2.017</f>
        <v>9.33489454855117</v>
      </c>
      <c r="AK33" s="7">
        <f>абс!AI33*100000/'на 100 тыс'!$B33*2.017</f>
        <v>48.06267281676433</v>
      </c>
      <c r="AL33" s="21">
        <f>абс!AJ33*100000/'на 100 тыс'!$C33*2.017</f>
        <v>59.432161959109116</v>
      </c>
      <c r="AM33" s="13">
        <f>абс!AK33*100000/'на 100 тыс'!$B33*2.017</f>
        <v>28.400670300815285</v>
      </c>
      <c r="AN33" s="36">
        <f>абс!AL33*100000/'на 100 тыс'!$C33*2.017</f>
        <v>40.451209710388405</v>
      </c>
      <c r="AO33" s="7">
        <f>абс!AM33*100000/'на 100 тыс'!$B33*2.017</f>
        <v>17.78943084776342</v>
      </c>
      <c r="AP33" s="21">
        <f>абс!AN33*100000/'на 100 тыс'!$C33*2.017</f>
        <v>14.935831277681872</v>
      </c>
    </row>
    <row r="34" spans="1:42" ht="12.75">
      <c r="A34" s="3" t="s">
        <v>28</v>
      </c>
      <c r="B34" s="208">
        <v>98063</v>
      </c>
      <c r="C34" s="97">
        <v>97550</v>
      </c>
      <c r="D34" s="146">
        <f>абс!B34*100000/'на 100 тыс'!$B34*2.017</f>
        <v>158.37675779855806</v>
      </c>
      <c r="E34" s="143">
        <f>абс!C34*100000/'на 100 тыс'!$C34*2.017</f>
        <v>186.08918503331623</v>
      </c>
      <c r="F34" s="143">
        <f>абс!D34*100000/'на 100 тыс'!$B34*2.017</f>
        <v>156.3199167881872</v>
      </c>
      <c r="G34" s="147">
        <f>абс!E34*100000/'на 100 тыс'!$C34*2.017</f>
        <v>184.02152742183495</v>
      </c>
      <c r="H34" s="13">
        <f>абс!F34*100000/'на 100 тыс'!$B34*2.017</f>
        <v>518.3239346134628</v>
      </c>
      <c r="I34" s="8">
        <f>абс!G34*100000/'на 100 тыс'!$C34*2.017</f>
        <v>558.2675550999487</v>
      </c>
      <c r="J34" s="8">
        <f>абс!H34*100000/'на 100 тыс'!$B34*2.017</f>
        <v>244.76408023413518</v>
      </c>
      <c r="K34" s="8">
        <f>абс!I34*100000/'на 100 тыс'!$C34*2.017</f>
        <v>277.06611993849305</v>
      </c>
      <c r="L34" s="8">
        <f>абс!J34*100000/'на 100 тыс'!$B34*2.017</f>
        <v>24.68209212445061</v>
      </c>
      <c r="M34" s="8">
        <f>абс!K34*100000/'на 100 тыс'!$C34*2.017</f>
        <v>28.94720656073808</v>
      </c>
      <c r="N34" s="8">
        <f>абс!L34*100000/'на 100 тыс'!$B34*2.017</f>
        <v>191.28621396449222</v>
      </c>
      <c r="O34" s="8">
        <f>абс!M34*100000/'на 100 тыс'!$C34*2.017</f>
        <v>202.63044592516658</v>
      </c>
      <c r="P34" s="8">
        <f>абс!N34*100000/'на 100 тыс'!$B34*2.017</f>
        <v>104.89889152891507</v>
      </c>
      <c r="Q34" s="36">
        <f>абс!O34*100000/'на 100 тыс'!$C34*2.017</f>
        <v>82.70630445925165</v>
      </c>
      <c r="R34" s="9">
        <f>абс!P34*100000/'на 100 тыс'!$B34*2.017</f>
        <v>12.341046062225304</v>
      </c>
      <c r="S34" s="169">
        <f>абс!Q34*100000/'на 100 тыс'!$C34*2.017</f>
        <v>12.40594566888775</v>
      </c>
      <c r="T34" s="13">
        <f>абс!R34*100000/'на 100 тыс'!$B34*2.017</f>
        <v>45.25050222815945</v>
      </c>
      <c r="U34" s="8">
        <f>абс!S34*100000/'на 100 тыс'!$C34*2.017</f>
        <v>33.08252178370066</v>
      </c>
      <c r="V34" s="8">
        <f>абс!T34*100000/'на 100 тыс'!$B34*2.017</f>
        <v>12.341046062225304</v>
      </c>
      <c r="W34" s="21">
        <f>абс!U34*100000/'на 100 тыс'!$C34*2.017</f>
        <v>12.40594566888775</v>
      </c>
      <c r="X34" s="12" t="s">
        <v>28</v>
      </c>
      <c r="Y34" s="7">
        <f>абс!W34*100000/'на 100 тыс'!$B34*2.017</f>
        <v>129.5809836533657</v>
      </c>
      <c r="Z34" s="8">
        <f>абс!X34*100000/'на 100 тыс'!$C34*2.017</f>
        <v>99.247565351102</v>
      </c>
      <c r="AA34" s="8">
        <f>абс!Y34*100000/'на 100 тыс'!$B34*2.017</f>
        <v>6.170523031112652</v>
      </c>
      <c r="AB34" s="8">
        <f>абс!Z34*100000/'на 100 тыс'!$C34*2.017</f>
        <v>10.338288057406457</v>
      </c>
      <c r="AC34" s="8">
        <f>абс!AA34*100000/'на 100 тыс'!$B34*2.017</f>
        <v>30.85261515556326</v>
      </c>
      <c r="AD34" s="21">
        <f>абс!AB34*100000/'на 100 тыс'!$C34*2.017</f>
        <v>18.608918503331623</v>
      </c>
      <c r="AE34" s="7">
        <f>абс!AC34*100000/'на 100 тыс'!$B34*2.017</f>
        <v>113.12625557039861</v>
      </c>
      <c r="AF34" s="21">
        <f>абс!AD34*100000/'на 100 тыс'!$C34*2.017</f>
        <v>103.38288057406459</v>
      </c>
      <c r="AG34" s="7">
        <f>абс!AE34*100000/'на 100 тыс'!$B34*2.017</f>
        <v>209.79778305783015</v>
      </c>
      <c r="AH34" s="21">
        <f>абс!AF34*100000/'на 100 тыс'!$C34*2.017</f>
        <v>190.22450025627882</v>
      </c>
      <c r="AI34" s="7">
        <f>абс!AG34*100000/'на 100 тыс'!$B34*2.017</f>
        <v>28.795774145192375</v>
      </c>
      <c r="AJ34" s="21">
        <f>абс!AH34*100000/'на 100 тыс'!$C34*2.017</f>
        <v>8.270630445925166</v>
      </c>
      <c r="AK34" s="7">
        <f>абс!AI34*100000/'на 100 тыс'!$B34*2.017</f>
        <v>34.96629717630503</v>
      </c>
      <c r="AL34" s="21">
        <f>абс!AJ34*100000/'на 100 тыс'!$C34*2.017</f>
        <v>68.23270117888262</v>
      </c>
      <c r="AM34" s="13">
        <f>абс!AK34*100000/'на 100 тыс'!$B34*2.017</f>
        <v>22.625251114079724</v>
      </c>
      <c r="AN34" s="36">
        <f>абс!AL34*100000/'на 100 тыс'!$C34*2.017</f>
        <v>62.029728344438745</v>
      </c>
      <c r="AO34" s="7">
        <f>абс!AM34*100000/'на 100 тыс'!$B34*2.017</f>
        <v>30.85261515556326</v>
      </c>
      <c r="AP34" s="21">
        <f>абс!AN34*100000/'на 100 тыс'!$C34*2.017</f>
        <v>39.28549461814454</v>
      </c>
    </row>
    <row r="35" spans="1:42" ht="12.75">
      <c r="A35" s="3" t="s">
        <v>29</v>
      </c>
      <c r="B35" s="208">
        <v>93628</v>
      </c>
      <c r="C35" s="97">
        <v>93056</v>
      </c>
      <c r="D35" s="146">
        <f>абс!B35*100000/'на 100 тыс'!$B35*2.017</f>
        <v>170.18733712137396</v>
      </c>
      <c r="E35" s="143">
        <f>абс!C35*100000/'на 100 тыс'!$C35*2.017</f>
        <v>158.22837861072904</v>
      </c>
      <c r="F35" s="143">
        <f>абс!D35*100000/'на 100 тыс'!$B35*2.017</f>
        <v>165.878796941086</v>
      </c>
      <c r="G35" s="147">
        <f>абс!E35*100000/'на 100 тыс'!$C35*2.017</f>
        <v>158.22837861072904</v>
      </c>
      <c r="H35" s="13">
        <f>абс!F35*100000/'на 100 тыс'!$B35*2.017</f>
        <v>555.8016832571452</v>
      </c>
      <c r="I35" s="8">
        <f>абс!G35*100000/'на 100 тыс'!$C35*2.017</f>
        <v>559.2181052269601</v>
      </c>
      <c r="J35" s="8">
        <f>абс!H35*100000/'на 100 тыс'!$B35*2.017</f>
        <v>260.6666809074208</v>
      </c>
      <c r="K35" s="8">
        <f>абс!I35*100000/'на 100 тыс'!$C35*2.017</f>
        <v>264.4364683631362</v>
      </c>
      <c r="L35" s="8">
        <f>абс!J35*100000/'на 100 тыс'!$B35*2.017</f>
        <v>38.77686162259153</v>
      </c>
      <c r="M35" s="8">
        <f>абс!K35*100000/'на 100 тыс'!$C35*2.017</f>
        <v>28.177656464924347</v>
      </c>
      <c r="N35" s="8">
        <f>абс!L35*100000/'на 100 тыс'!$B35*2.017</f>
        <v>208.96419874396548</v>
      </c>
      <c r="O35" s="8">
        <f>абс!M35*100000/'на 100 тыс'!$C35*2.017</f>
        <v>212.4161795048143</v>
      </c>
      <c r="P35" s="8">
        <f>абс!N35*100000/'на 100 тыс'!$B35*2.017</f>
        <v>71.09091297475115</v>
      </c>
      <c r="Q35" s="36">
        <f>абс!O35*100000/'на 100 тыс'!$C35*2.017</f>
        <v>75.86292125171938</v>
      </c>
      <c r="R35" s="9">
        <f>абс!P35*100000/'на 100 тыс'!$B35*2.017</f>
        <v>2.154270090143974</v>
      </c>
      <c r="S35" s="169">
        <f>абс!Q35*100000/'на 100 тыс'!$C35*2.017</f>
        <v>2.1675120357634112</v>
      </c>
      <c r="T35" s="13">
        <f>абс!R35*100000/'на 100 тыс'!$B35*2.017</f>
        <v>51.70248216345537</v>
      </c>
      <c r="U35" s="8">
        <f>абс!S35*100000/'на 100 тыс'!$C35*2.017</f>
        <v>41.18272867950481</v>
      </c>
      <c r="V35" s="8">
        <f>абс!T35*100000/'на 100 тыс'!$B35*2.017</f>
        <v>8.617080360575896</v>
      </c>
      <c r="W35" s="21">
        <f>абс!U35*100000/'на 100 тыс'!$C35*2.017</f>
        <v>0</v>
      </c>
      <c r="X35" s="12" t="s">
        <v>29</v>
      </c>
      <c r="Y35" s="7">
        <f>абс!W35*100000/'на 100 тыс'!$B35*2.017</f>
        <v>107.71350450719869</v>
      </c>
      <c r="Z35" s="8">
        <f>абс!X35*100000/'на 100 тыс'!$C35*2.017</f>
        <v>104.04057771664374</v>
      </c>
      <c r="AA35" s="8">
        <f>абс!Y35*100000/'на 100 тыс'!$B35*2.017</f>
        <v>4.308540180287948</v>
      </c>
      <c r="AB35" s="8">
        <f>абс!Z35*100000/'на 100 тыс'!$C35*2.017</f>
        <v>4.3350240715268225</v>
      </c>
      <c r="AC35" s="8">
        <f>абс!AA35*100000/'на 100 тыс'!$B35*2.017</f>
        <v>23.696970991583715</v>
      </c>
      <c r="AD35" s="21">
        <f>абс!AB35*100000/'на 100 тыс'!$C35*2.017</f>
        <v>23.842632393397523</v>
      </c>
      <c r="AE35" s="7">
        <f>абс!AC35*100000/'на 100 тыс'!$B35*2.017</f>
        <v>140.0275558593583</v>
      </c>
      <c r="AF35" s="21">
        <f>абс!AD35*100000/'на 100 тыс'!$C35*2.017</f>
        <v>86.70048143053646</v>
      </c>
      <c r="AG35" s="7">
        <f>абс!AE35*100000/'на 100 тыс'!$B35*2.017</f>
        <v>25.851241081727686</v>
      </c>
      <c r="AH35" s="21">
        <f>абс!AF35*100000/'на 100 тыс'!$C35*2.017</f>
        <v>26.010144429160935</v>
      </c>
      <c r="AI35" s="7">
        <f>абс!AG35*100000/'на 100 тыс'!$B35*2.017</f>
        <v>68.93664288460717</v>
      </c>
      <c r="AJ35" s="21">
        <f>абс!AH35*100000/'на 100 тыс'!$C35*2.017</f>
        <v>60.69033700137551</v>
      </c>
      <c r="AK35" s="7">
        <f>абс!AI35*100000/'на 100 тыс'!$B35*2.017</f>
        <v>84.01653351561498</v>
      </c>
      <c r="AL35" s="21">
        <f>абс!AJ35*100000/'на 100 тыс'!$C35*2.017</f>
        <v>130.05072214580466</v>
      </c>
      <c r="AM35" s="13">
        <f>абс!AK35*100000/'на 100 тыс'!$B35*2.017</f>
        <v>79.70799333532703</v>
      </c>
      <c r="AN35" s="36">
        <f>абс!AL35*100000/'на 100 тыс'!$C35*2.017</f>
        <v>117.0456499312242</v>
      </c>
      <c r="AO35" s="7">
        <f>абс!AM35*100000/'на 100 тыс'!$B35*2.017</f>
        <v>71.09091297475115</v>
      </c>
      <c r="AP35" s="21">
        <f>абс!AN35*100000/'на 100 тыс'!$C35*2.017</f>
        <v>43.35024071526823</v>
      </c>
    </row>
    <row r="36" spans="1:161" ht="12.75">
      <c r="A36" s="3" t="s">
        <v>30</v>
      </c>
      <c r="B36" s="208">
        <v>49617</v>
      </c>
      <c r="C36" s="97">
        <v>49328</v>
      </c>
      <c r="D36" s="146">
        <f>абс!B36*100000/'на 100 тыс'!$B36*2.017</f>
        <v>142.27986375637383</v>
      </c>
      <c r="E36" s="143">
        <f>абс!C36*100000/'на 100 тыс'!$C36*2.017</f>
        <v>139.02448913396043</v>
      </c>
      <c r="F36" s="143">
        <f>абс!D36*100000/'на 100 тыс'!$B36*2.017</f>
        <v>134.14958582743816</v>
      </c>
      <c r="G36" s="147">
        <f>абс!E36*100000/'на 100 тыс'!$C36*2.017</f>
        <v>134.93553357119688</v>
      </c>
      <c r="H36" s="13">
        <f>абс!F36*100000/'на 100 тыс'!$B36*2.017</f>
        <v>605.7057057057057</v>
      </c>
      <c r="I36" s="8">
        <f>абс!G36*100000/'на 100 тыс'!$C36*2.017</f>
        <v>355.73913396042815</v>
      </c>
      <c r="J36" s="8">
        <f>абс!H36*100000/'на 100 тыс'!$B36*2.017</f>
        <v>353.66708990870063</v>
      </c>
      <c r="K36" s="8">
        <f>абс!I36*100000/'на 100 тыс'!$C36*2.017</f>
        <v>184.00300032435936</v>
      </c>
      <c r="L36" s="8">
        <f>абс!J36*100000/'на 100 тыс'!$B36*2.017</f>
        <v>32.52111171574259</v>
      </c>
      <c r="M36" s="8">
        <f>абс!K36*100000/'на 100 тыс'!$C36*2.017</f>
        <v>12.266866688290625</v>
      </c>
      <c r="N36" s="8">
        <f>абс!L36*100000/'на 100 тыс'!$B36*2.017</f>
        <v>162.60555857871293</v>
      </c>
      <c r="O36" s="8">
        <f>абс!M36*100000/'на 100 тыс'!$C36*2.017</f>
        <v>110.40180019461563</v>
      </c>
      <c r="P36" s="8">
        <f>абс!N36*100000/'на 100 тыс'!$B36*2.017</f>
        <v>130.08444686297037</v>
      </c>
      <c r="Q36" s="36">
        <f>абс!O36*100000/'на 100 тыс'!$C36*2.017</f>
        <v>106.31284463185209</v>
      </c>
      <c r="R36" s="9">
        <f>абс!P36*100000/'на 100 тыс'!$B36*2.017</f>
        <v>4.065138964467824</v>
      </c>
      <c r="S36" s="169">
        <f>абс!Q36*100000/'на 100 тыс'!$C36*2.017</f>
        <v>4.088955562763541</v>
      </c>
      <c r="T36" s="13">
        <f>абс!R36*100000/'на 100 тыс'!$B36*2.017</f>
        <v>20.325694822339116</v>
      </c>
      <c r="U36" s="8">
        <f>абс!S36*100000/'на 100 тыс'!$C36*2.017</f>
        <v>12.266866688290625</v>
      </c>
      <c r="V36" s="8">
        <f>абс!T36*100000/'на 100 тыс'!$B36*2.017</f>
        <v>4.065138964467824</v>
      </c>
      <c r="W36" s="21">
        <f>абс!U36*100000/'на 100 тыс'!$C36*2.017</f>
        <v>4.088955562763541</v>
      </c>
      <c r="X36" s="12" t="s">
        <v>30</v>
      </c>
      <c r="Y36" s="7">
        <f>абс!W36*100000/'на 100 тыс'!$B36*2.017</f>
        <v>69.10736239595299</v>
      </c>
      <c r="Z36" s="8">
        <f>абс!X36*100000/'на 100 тыс'!$C36*2.017</f>
        <v>89.95702238079792</v>
      </c>
      <c r="AA36" s="8">
        <f>абс!Y36*100000/'на 100 тыс'!$B36*2.017</f>
        <v>0</v>
      </c>
      <c r="AB36" s="8">
        <f>абс!Z36*100000/'на 100 тыс'!$C36*2.017</f>
        <v>0</v>
      </c>
      <c r="AC36" s="8">
        <f>абс!AA36*100000/'на 100 тыс'!$B36*2.017</f>
        <v>20.325694822339116</v>
      </c>
      <c r="AD36" s="21">
        <f>абс!AB36*100000/'на 100 тыс'!$C36*2.017</f>
        <v>32.71164450210833</v>
      </c>
      <c r="AE36" s="7">
        <f>абс!AC36*100000/'на 100 тыс'!$B36*2.017</f>
        <v>97.56333514722776</v>
      </c>
      <c r="AF36" s="21">
        <f>абс!AD36*100000/'на 100 тыс'!$C36*2.017</f>
        <v>81.77911125527083</v>
      </c>
      <c r="AG36" s="7">
        <f>абс!AE36*100000/'на 100 тыс'!$B36*2.017</f>
        <v>138.21472479190598</v>
      </c>
      <c r="AH36" s="21">
        <f>абс!AF36*100000/'на 100 тыс'!$C36*2.017</f>
        <v>323.0274894583198</v>
      </c>
      <c r="AI36" s="7">
        <f>абс!AG36*100000/'на 100 тыс'!$B36*2.017</f>
        <v>4.065138964467824</v>
      </c>
      <c r="AJ36" s="21">
        <f>абс!AH36*100000/'на 100 тыс'!$C36*2.017</f>
        <v>0</v>
      </c>
      <c r="AK36" s="7">
        <f>абс!AI36*100000/'на 100 тыс'!$B36*2.017</f>
        <v>89.43305721829212</v>
      </c>
      <c r="AL36" s="21">
        <f>абс!AJ36*100000/'на 100 тыс'!$C36*2.017</f>
        <v>69.51224456698021</v>
      </c>
      <c r="AM36" s="13">
        <f>абс!AK36*100000/'на 100 тыс'!$B36*2.017</f>
        <v>81.30277928935647</v>
      </c>
      <c r="AN36" s="36">
        <f>абс!AL36*100000/'на 100 тыс'!$C36*2.017</f>
        <v>65.42328900421666</v>
      </c>
      <c r="AO36" s="7">
        <f>абс!AM36*100000/'на 100 тыс'!$B36*2.017</f>
        <v>16.260555857871296</v>
      </c>
      <c r="AP36" s="21">
        <f>абс!AN36*100000/'на 100 тыс'!$C36*2.017</f>
        <v>4.088955562763541</v>
      </c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</row>
    <row r="37" spans="1:161" ht="13.5" thickBot="1">
      <c r="A37" s="48" t="s">
        <v>31</v>
      </c>
      <c r="B37" s="209">
        <v>97910</v>
      </c>
      <c r="C37" s="139">
        <v>97305</v>
      </c>
      <c r="D37" s="151">
        <f>абс!B37*100000/'на 100 тыс'!$B37*2.017</f>
        <v>210.1256255745072</v>
      </c>
      <c r="E37" s="152">
        <f>абс!C37*100000/'на 100 тыс'!$C37*2.017</f>
        <v>219.72354966342942</v>
      </c>
      <c r="F37" s="152">
        <f>абс!D37*100000/'на 100 тыс'!$B37*2.017</f>
        <v>208.06557042181595</v>
      </c>
      <c r="G37" s="153">
        <f>абс!E37*100000/'на 100 тыс'!$C37*2.017</f>
        <v>213.50495863521914</v>
      </c>
      <c r="H37" s="51">
        <f>абс!F37*100000/'на 100 тыс'!$B37*2.017</f>
        <v>453.21213359207434</v>
      </c>
      <c r="I37" s="50">
        <f>абс!G37*100000/'на 100 тыс'!$C37*2.017</f>
        <v>621.8591028210267</v>
      </c>
      <c r="J37" s="50">
        <f>абс!H37*100000/'на 100 тыс'!$B37*2.017</f>
        <v>259.56694923909714</v>
      </c>
      <c r="K37" s="50">
        <f>абс!I37*100000/'на 100 тыс'!$C37*2.017</f>
        <v>323.36673346693385</v>
      </c>
      <c r="L37" s="50">
        <f>абс!J37*100000/'на 100 тыс'!$B37*2.017</f>
        <v>22.660606679603717</v>
      </c>
      <c r="M37" s="50">
        <f>абс!K37*100000/'на 100 тыс'!$C37*2.017</f>
        <v>29.020091464981245</v>
      </c>
      <c r="N37" s="50">
        <f>абс!L37*100000/'на 100 тыс'!$B37*2.017</f>
        <v>123.60330916147481</v>
      </c>
      <c r="O37" s="50">
        <f>абс!M37*100000/'на 100 тыс'!$C37*2.017</f>
        <v>211.43209495914908</v>
      </c>
      <c r="P37" s="50">
        <f>абс!N37*100000/'на 100 тыс'!$B37*2.017</f>
        <v>59.741599428046165</v>
      </c>
      <c r="Q37" s="148">
        <f>абс!O37*100000/'на 100 тыс'!$C37*2.017</f>
        <v>60.113046606032576</v>
      </c>
      <c r="R37" s="154">
        <f>абс!P37*100000/'на 100 тыс'!$B37*2.017</f>
        <v>10.300275763456234</v>
      </c>
      <c r="S37" s="170">
        <f>абс!Q37*100000/'на 100 тыс'!$C37*2.017</f>
        <v>6.218591028210266</v>
      </c>
      <c r="T37" s="51">
        <f>абс!R37*100000/'на 100 тыс'!$B37*2.017</f>
        <v>55.62148912266367</v>
      </c>
      <c r="U37" s="50">
        <f>абс!S37*100000/'на 100 тыс'!$C37*2.017</f>
        <v>41.457273521401774</v>
      </c>
      <c r="V37" s="50">
        <f>абс!T37*100000/'на 100 тыс'!$B37*2.017</f>
        <v>12.360330916147483</v>
      </c>
      <c r="W37" s="109">
        <f>абс!U37*100000/'на 100 тыс'!$C37*2.017</f>
        <v>6.218591028210266</v>
      </c>
      <c r="X37" s="91" t="s">
        <v>31</v>
      </c>
      <c r="Y37" s="49">
        <f>абс!W37*100000/'на 100 тыс'!$B37*2.017</f>
        <v>100.94270248187111</v>
      </c>
      <c r="Z37" s="50">
        <f>абс!X37*100000/'на 100 тыс'!$C37*2.017</f>
        <v>109.86177483171471</v>
      </c>
      <c r="AA37" s="50">
        <f>абс!Y37*100000/'на 100 тыс'!$B37*2.017</f>
        <v>0</v>
      </c>
      <c r="AB37" s="50">
        <f>абс!Z37*100000/'на 100 тыс'!$C37*2.017</f>
        <v>12.437182056420532</v>
      </c>
      <c r="AC37" s="50">
        <f>абс!AA37*100000/'на 100 тыс'!$B37*2.017</f>
        <v>28.840772137677458</v>
      </c>
      <c r="AD37" s="109">
        <f>абс!AB37*100000/'на 100 тыс'!$C37*2.017</f>
        <v>33.16581881712142</v>
      </c>
      <c r="AE37" s="49">
        <f>абс!AC37*100000/'на 100 тыс'!$B37*2.017</f>
        <v>96.82259217648861</v>
      </c>
      <c r="AF37" s="109">
        <f>абс!AD37*100000/'на 100 тыс'!$C37*2.017</f>
        <v>78.76881969066338</v>
      </c>
      <c r="AG37" s="49">
        <f>абс!AE37*100000/'на 100 тыс'!$B37*2.017</f>
        <v>179.22479828413847</v>
      </c>
      <c r="AH37" s="109">
        <f>абс!AF37*100000/'на 100 тыс'!$C37*2.017</f>
        <v>70.47736498638302</v>
      </c>
      <c r="AI37" s="49">
        <f>абс!AG37*100000/'на 100 тыс'!$B37*2.017</f>
        <v>18.540496374221224</v>
      </c>
      <c r="AJ37" s="109">
        <f>абс!AH37*100000/'на 100 тыс'!$C37*2.017</f>
        <v>8.291454704280355</v>
      </c>
      <c r="AK37" s="49">
        <f>абс!AI37*100000/'на 100 тыс'!$B37*2.017</f>
        <v>100.94270248187111</v>
      </c>
      <c r="AL37" s="109">
        <f>абс!AJ37*100000/'на 100 тыс'!$C37*2.017</f>
        <v>107.78891115564463</v>
      </c>
      <c r="AM37" s="51">
        <f>абс!AK37*100000/'на 100 тыс'!$B37*2.017</f>
        <v>78.28209580226738</v>
      </c>
      <c r="AN37" s="148">
        <f>абс!AL37*100000/'на 100 тыс'!$C37*2.017</f>
        <v>95.35172909922407</v>
      </c>
      <c r="AO37" s="49">
        <f>абс!AM37*100000/'на 100 тыс'!$B37*2.017</f>
        <v>65.9217648861199</v>
      </c>
      <c r="AP37" s="109">
        <f>абс!AN37*100000/'на 100 тыс'!$C37*2.017</f>
        <v>31.092955141051334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</row>
    <row r="38" spans="1:161" s="22" customFormat="1" ht="13.5" thickBot="1">
      <c r="A38" s="52" t="s">
        <v>32</v>
      </c>
      <c r="B38" s="53">
        <v>985495</v>
      </c>
      <c r="C38" s="140">
        <f>SUM(C33:C37)</f>
        <v>985452</v>
      </c>
      <c r="D38" s="131">
        <f>абс!B38*100000/'на 100 тыс'!$B38*2.017</f>
        <v>175.19642413203516</v>
      </c>
      <c r="E38" s="128">
        <f>абс!C38*100000/'на 100 тыс'!$C38*2.017</f>
        <v>187.89408312124792</v>
      </c>
      <c r="F38" s="128">
        <f>абс!D38*100000/'на 100 тыс'!$B38*2.017</f>
        <v>172.33106205510936</v>
      </c>
      <c r="G38" s="129">
        <f>абс!E38*100000/'на 100 тыс'!$C38*2.017</f>
        <v>186.05198426711803</v>
      </c>
      <c r="H38" s="136">
        <f>абс!F38*100000/'на 100 тыс'!$B38*2.017</f>
        <v>563.0436481159214</v>
      </c>
      <c r="I38" s="113">
        <f>абс!G38*100000/'на 100 тыс'!$C38*2.017</f>
        <v>558.155952801354</v>
      </c>
      <c r="J38" s="113">
        <f>абс!H38*100000/'на 100 тыс'!$B38*2.017</f>
        <v>340.15941227504953</v>
      </c>
      <c r="K38" s="113">
        <f>абс!I38*100000/'на 100 тыс'!$C38*2.017</f>
        <v>330.75908314154316</v>
      </c>
      <c r="L38" s="113">
        <f>абс!J38*100000/'на 100 тыс'!$B38*2.017</f>
        <v>35.81702596157261</v>
      </c>
      <c r="M38" s="113">
        <f>абс!K38*100000/'на 100 тыс'!$C38*2.017</f>
        <v>36.023266480762125</v>
      </c>
      <c r="N38" s="113">
        <f>абс!L38*100000/'на 100 тыс'!$B38*2.017</f>
        <v>143.67744128585124</v>
      </c>
      <c r="O38" s="113">
        <f>абс!M38*100000/'на 100 тыс'!$C38*2.017</f>
        <v>163.94679801755944</v>
      </c>
      <c r="P38" s="113">
        <f>абс!N38*100000/'на 100 тыс'!$B38*2.017</f>
        <v>93.12426750008879</v>
      </c>
      <c r="Q38" s="149">
        <f>абс!O38*100000/'на 100 тыс'!$C38*2.017</f>
        <v>95.99381806521272</v>
      </c>
      <c r="R38" s="23">
        <f>абс!P38*100000/'на 100 тыс'!$B38*2.017</f>
        <v>4.707380554949543</v>
      </c>
      <c r="S38" s="171">
        <f>абс!Q38*100000/'на 100 тыс'!$C38*2.017</f>
        <v>6.345007164225147</v>
      </c>
      <c r="T38" s="136">
        <f>абс!R38*100000/'на 100 тыс'!$B38*2.017</f>
        <v>46.6644681099346</v>
      </c>
      <c r="U38" s="113">
        <f>абс!S38*100000/'на 100 тыс'!$C38*2.017</f>
        <v>34.99987822846774</v>
      </c>
      <c r="V38" s="113">
        <f>абс!T38*100000/'на 100 тыс'!$B38*2.017</f>
        <v>22.10422173628481</v>
      </c>
      <c r="W38" s="114">
        <f>абс!U38*100000/'на 100 тыс'!$C38*2.017</f>
        <v>12.280659027532543</v>
      </c>
      <c r="X38" s="54" t="s">
        <v>32</v>
      </c>
      <c r="Y38" s="23">
        <f>абс!W38*100000/'на 100 тыс'!$B38*2.017</f>
        <v>94.5569485385517</v>
      </c>
      <c r="Z38" s="113">
        <f>абс!X38*100000/'на 100 тыс'!$C38*2.017</f>
        <v>84.53186963951566</v>
      </c>
      <c r="AA38" s="113">
        <f>абс!Y38*100000/'на 100 тыс'!$B38*2.017</f>
        <v>6.344730313192862</v>
      </c>
      <c r="AB38" s="113">
        <f>абс!Z38*100000/'на 100 тыс'!$C38*2.017</f>
        <v>6.345007164225147</v>
      </c>
      <c r="AC38" s="113">
        <f>абс!AA38*100000/'на 100 тыс'!$B38*2.017</f>
        <v>23.536902774747716</v>
      </c>
      <c r="AD38" s="114">
        <f>абс!AB38*100000/'на 100 тыс'!$C38*2.017</f>
        <v>20.87712034680532</v>
      </c>
      <c r="AE38" s="23">
        <f>абс!AC38*100000/'на 100 тыс'!$B38*2.017</f>
        <v>84.73284998909178</v>
      </c>
      <c r="AF38" s="114">
        <f>абс!AD38*100000/'на 100 тыс'!$C38*2.017</f>
        <v>75.11669771840738</v>
      </c>
      <c r="AG38" s="23">
        <f>абс!AE38*100000/'на 100 тыс'!$B38*2.017</f>
        <v>69.9967021649019</v>
      </c>
      <c r="AH38" s="114">
        <f>абс!AF38*100000/'на 100 тыс'!$C38*2.017</f>
        <v>81.66638253309141</v>
      </c>
      <c r="AI38" s="23">
        <f>абс!AG38*100000/'на 100 тыс'!$B38*2.017</f>
        <v>16.782835021994025</v>
      </c>
      <c r="AJ38" s="114">
        <f>абс!AH38*100000/'на 100 тыс'!$C38*2.017</f>
        <v>13.508724930285798</v>
      </c>
      <c r="AK38" s="23">
        <f>абс!AI38*100000/'на 100 тыс'!$B38*2.017</f>
        <v>57.51191025829659</v>
      </c>
      <c r="AL38" s="114">
        <f>абс!AJ38*100000/'на 100 тыс'!$C38*2.017</f>
        <v>72.25121061198313</v>
      </c>
      <c r="AM38" s="136">
        <f>абс!AK38*100000/'на 100 тыс'!$B38*2.017</f>
        <v>40.319737796741734</v>
      </c>
      <c r="AN38" s="149">
        <f>абс!AL38*100000/'на 100 тыс'!$C38*2.017</f>
        <v>56.4910315266497</v>
      </c>
      <c r="AO38" s="23">
        <f>абс!AM38*100000/'на 100 тыс'!$B38*2.017</f>
        <v>28.858289489038505</v>
      </c>
      <c r="AP38" s="114">
        <f>абс!AN38*100000/'на 100 тыс'!$C38*2.017</f>
        <v>21.081797997264196</v>
      </c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</row>
    <row r="39" spans="1:161" ht="13.5" thickBot="1">
      <c r="A39" s="110" t="s">
        <v>33</v>
      </c>
      <c r="B39" s="68">
        <v>76110</v>
      </c>
      <c r="C39" s="141">
        <f>C36+C23</f>
        <v>75464</v>
      </c>
      <c r="D39" s="178">
        <f>абс!B39*100000/'на 100 тыс'!$B39*2.017</f>
        <v>148.40625410589934</v>
      </c>
      <c r="E39" s="179">
        <f>абс!C39*100000/'на 100 тыс'!$C39*2.017</f>
        <v>155.0222622707516</v>
      </c>
      <c r="F39" s="180">
        <f>абс!D39*100000/'на 100 тыс'!$B39*2.017</f>
        <v>140.45591906451187</v>
      </c>
      <c r="G39" s="181">
        <f>абс!E39*100000/'на 100 тыс'!$C39*2.017</f>
        <v>152.34946464539382</v>
      </c>
      <c r="H39" s="134">
        <f>абс!F39*100000/'на 100 тыс'!$B39*2.017</f>
        <v>556.5234528971225</v>
      </c>
      <c r="I39" s="176">
        <f>абс!G39*100000/'на 100 тыс'!$C39*2.017</f>
        <v>347.46369129651225</v>
      </c>
      <c r="J39" s="176">
        <f>абс!H39*100000/'на 100 тыс'!$B39*2.017</f>
        <v>307.4129549336487</v>
      </c>
      <c r="K39" s="176">
        <f>абс!I39*100000/'на 100 тыс'!$C39*2.017</f>
        <v>171.0590480228983</v>
      </c>
      <c r="L39" s="176">
        <f>абс!J39*100000/'на 100 тыс'!$B39*2.017</f>
        <v>26.501116804624882</v>
      </c>
      <c r="M39" s="176">
        <f>абс!K39*100000/'на 100 тыс'!$C39*2.017</f>
        <v>18.709583377504504</v>
      </c>
      <c r="N39" s="176">
        <f>абс!L39*100000/'на 100 тыс'!$B39*2.017</f>
        <v>156.3565891472868</v>
      </c>
      <c r="O39" s="176">
        <f>абс!M39*100000/'на 100 тыс'!$C39*2.017</f>
        <v>112.25750026502703</v>
      </c>
      <c r="P39" s="176">
        <f>абс!N39*100000/'на 100 тыс'!$B39*2.017</f>
        <v>113.954802259887</v>
      </c>
      <c r="Q39" s="177">
        <f>абс!O39*100000/'на 100 тыс'!$C39*2.017</f>
        <v>106.91190501431144</v>
      </c>
      <c r="R39" s="182">
        <f>абс!P39*100000/'на 100 тыс'!$B39*2.017</f>
        <v>5.300223360924977</v>
      </c>
      <c r="S39" s="173">
        <f>абс!Q39*100000/'на 100 тыс'!$C39*2.017</f>
        <v>5.345595250715572</v>
      </c>
      <c r="T39" s="51">
        <f>абс!R39*100000/'на 100 тыс'!$B39*2.017</f>
        <v>21.200893443699908</v>
      </c>
      <c r="U39" s="50">
        <f>абс!S39*100000/'на 100 тыс'!$C39*2.017</f>
        <v>24.055178628220077</v>
      </c>
      <c r="V39" s="176">
        <f>абс!T39*100000/'на 100 тыс'!$B39*2.017</f>
        <v>2.6501116804624885</v>
      </c>
      <c r="W39" s="109">
        <f>абс!U39*100000/'на 100 тыс'!$C39*2.017</f>
        <v>5.345595250715572</v>
      </c>
      <c r="X39" s="111" t="s">
        <v>33</v>
      </c>
      <c r="Y39" s="175">
        <f>абс!W39*100000/'на 100 тыс'!$B39*2.017</f>
        <v>84.80357377479963</v>
      </c>
      <c r="Z39" s="183">
        <f>абс!X39*100000/'на 100 тыс'!$C39*2.017</f>
        <v>130.96708364253152</v>
      </c>
      <c r="AA39" s="183">
        <f>абс!Y39*100000/'на 100 тыс'!$B39*2.017</f>
        <v>2.6501116804624885</v>
      </c>
      <c r="AB39" s="183">
        <f>абс!Z39*100000/'на 100 тыс'!$C39*2.017</f>
        <v>13.36398812678893</v>
      </c>
      <c r="AC39" s="183">
        <f>абс!AA39*100000/'на 100 тыс'!$B39*2.017</f>
        <v>37.101563526474834</v>
      </c>
      <c r="AD39" s="184">
        <f>абс!AB39*100000/'на 100 тыс'!$C39*2.017</f>
        <v>37.41916675500901</v>
      </c>
      <c r="AE39" s="175">
        <f>абс!AC39*100000/'на 100 тыс'!$B39*2.017</f>
        <v>108.65457889896203</v>
      </c>
      <c r="AF39" s="184">
        <f>абс!AD39*100000/'на 100 тыс'!$C39*2.017</f>
        <v>74.83833351001802</v>
      </c>
      <c r="AG39" s="175">
        <f>абс!AE39*100000/'на 100 тыс'!$B39*2.017</f>
        <v>156.3565891472868</v>
      </c>
      <c r="AH39" s="184">
        <f>абс!AF39*100000/'на 100 тыс'!$C39*2.017</f>
        <v>342.1180960457966</v>
      </c>
      <c r="AI39" s="175">
        <f>абс!AG39*100000/'на 100 тыс'!$C39*2.017</f>
        <v>2.672797625357786</v>
      </c>
      <c r="AJ39" s="184">
        <f>абс!AH39*100000/'на 100 тыс'!$C39*2.017</f>
        <v>0</v>
      </c>
      <c r="AK39" s="175">
        <f>абс!AI39*100000/'на 100 тыс'!$B39*2.017</f>
        <v>124.55524898173697</v>
      </c>
      <c r="AL39" s="184">
        <f>абс!AJ39*100000/'на 100 тыс'!$C39*2.017</f>
        <v>80.1839287607336</v>
      </c>
      <c r="AM39" s="185">
        <f>абс!AK39*100000/'на 100 тыс'!$B39*2.017</f>
        <v>106.00446721849953</v>
      </c>
      <c r="AN39" s="192">
        <f>абс!AL39*100000/'на 100 тыс'!$C39*2.017</f>
        <v>72.16553588466023</v>
      </c>
      <c r="AO39" s="175">
        <f>абс!AM39*100000/'на 100 тыс'!$B39*2.017</f>
        <v>18.550781763237417</v>
      </c>
      <c r="AP39" s="184">
        <f>абс!AN39*100000/'на 100 тыс'!$C39*2.017</f>
        <v>2.672797625357786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</row>
    <row r="40" spans="1:161" s="187" customFormat="1" ht="13.5" thickBot="1">
      <c r="A40" s="95"/>
      <c r="B40" s="30"/>
      <c r="C40" s="32"/>
      <c r="D40" s="188"/>
      <c r="E40" s="167"/>
      <c r="F40" s="167"/>
      <c r="G40" s="189"/>
      <c r="H40" s="49"/>
      <c r="I40" s="50"/>
      <c r="J40" s="176"/>
      <c r="K40" s="50"/>
      <c r="L40" s="50"/>
      <c r="M40" s="50"/>
      <c r="N40" s="50"/>
      <c r="O40" s="50"/>
      <c r="P40" s="50"/>
      <c r="Q40" s="109"/>
      <c r="R40" s="174"/>
      <c r="S40" s="190"/>
      <c r="T40" s="134"/>
      <c r="U40" s="176"/>
      <c r="V40" s="176"/>
      <c r="W40" s="177"/>
      <c r="X40" s="112"/>
      <c r="Y40" s="134"/>
      <c r="Z40" s="176"/>
      <c r="AA40" s="176"/>
      <c r="AB40" s="176"/>
      <c r="AC40" s="176"/>
      <c r="AD40" s="177"/>
      <c r="AE40" s="175"/>
      <c r="AF40" s="176"/>
      <c r="AG40" s="175"/>
      <c r="AH40" s="184"/>
      <c r="AI40" s="176"/>
      <c r="AJ40" s="176"/>
      <c r="AK40" s="175"/>
      <c r="AL40" s="176"/>
      <c r="AM40" s="185"/>
      <c r="AN40" s="190"/>
      <c r="AO40" s="134"/>
      <c r="AP40" s="177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s="22" customFormat="1" ht="13.5" thickBot="1">
      <c r="A41" s="24" t="s">
        <v>34</v>
      </c>
      <c r="B41" s="66">
        <v>1516127</v>
      </c>
      <c r="C41" s="66">
        <v>1511777</v>
      </c>
      <c r="D41" s="23">
        <v>179.5</v>
      </c>
      <c r="E41" s="128">
        <v>185.9</v>
      </c>
      <c r="F41" s="128">
        <v>176.8</v>
      </c>
      <c r="G41" s="129">
        <v>184.3</v>
      </c>
      <c r="H41" s="23">
        <v>569.6</v>
      </c>
      <c r="I41" s="113">
        <v>568.3</v>
      </c>
      <c r="J41" s="113">
        <f>абс!H41*100000/'на 100 тыс'!$B41*2.017</f>
        <v>313.9657825498787</v>
      </c>
      <c r="K41" s="113">
        <f>абс!I41*100000/'на 100 тыс'!$C41*2.017</f>
        <v>308.1982329404403</v>
      </c>
      <c r="L41" s="113">
        <f>абс!J41*100000/'на 100 тыс'!$B41*2.017</f>
        <v>31.263541906449788</v>
      </c>
      <c r="M41" s="113">
        <f>абс!K41*100000/'на 100 тыс'!$C41*2.017</f>
        <v>32.42085307555281</v>
      </c>
      <c r="N41" s="113">
        <f>абс!L41*100000/'на 100 тыс'!$B41*2.017</f>
        <v>150.86321924218748</v>
      </c>
      <c r="O41" s="113">
        <f>абс!M41*100000/'на 100 тыс'!$C41*2.017</f>
        <v>163.57187601081375</v>
      </c>
      <c r="P41" s="113">
        <f>абс!N41*100000/'на 100 тыс'!$B41*2.017</f>
        <v>90.86382605151152</v>
      </c>
      <c r="Q41" s="114">
        <f>абс!O41*100000/'на 100 тыс'!$C41*2.017</f>
        <v>94.46075710901806</v>
      </c>
      <c r="R41" s="194">
        <v>7.3</v>
      </c>
      <c r="S41" s="195">
        <v>6.3</v>
      </c>
      <c r="T41" s="196">
        <v>60</v>
      </c>
      <c r="U41" s="197">
        <v>45.9</v>
      </c>
      <c r="V41" s="191">
        <f>абс!T41*100000/'на 100 тыс'!$B41*2.017</f>
        <v>23.946542736855154</v>
      </c>
      <c r="W41" s="198">
        <f>абс!U41*100000/'на 100 тыс'!$C41*2.017</f>
        <v>13.47533399436557</v>
      </c>
      <c r="X41" s="186" t="s">
        <v>34</v>
      </c>
      <c r="Y41" s="23">
        <v>108.6</v>
      </c>
      <c r="Z41" s="113">
        <v>102.8</v>
      </c>
      <c r="AA41" s="113">
        <v>8</v>
      </c>
      <c r="AB41" s="113">
        <v>9.5</v>
      </c>
      <c r="AC41" s="113">
        <v>33</v>
      </c>
      <c r="AD41" s="114">
        <v>29.2</v>
      </c>
      <c r="AE41" s="23">
        <v>86.8</v>
      </c>
      <c r="AF41" s="114">
        <v>80.4</v>
      </c>
      <c r="AG41" s="23">
        <f>абс!AE41*100000/'на 100 тыс'!$B41*2.017</f>
        <v>74.76642787840332</v>
      </c>
      <c r="AH41" s="114">
        <f>абс!AF41*100000/'на 100 тыс'!$C41*2.017</f>
        <v>94.46075710901806</v>
      </c>
      <c r="AI41" s="23">
        <f>абс!AG41*100000/'на 100 тыс'!$B41*2.017</f>
        <v>31.396578254987872</v>
      </c>
      <c r="AJ41" s="114">
        <f>абс!AH41*100000/'на 100 тыс'!$C41*2.017</f>
        <v>33.62162541168439</v>
      </c>
      <c r="AK41" s="23">
        <f>абс!AI41*100000/'на 100 тыс'!$B41*2.017</f>
        <v>70.11015567957038</v>
      </c>
      <c r="AL41" s="114">
        <f>абс!AJ41*100000/'на 100 тыс'!$C41*2.017</f>
        <v>84.72115927150631</v>
      </c>
      <c r="AM41" s="136">
        <f>абс!AK41*100000/'на 100 тыс'!$B41*2.017</f>
        <v>53.347575763771765</v>
      </c>
      <c r="AN41" s="149">
        <f>абс!AL41*100000/'на 100 тыс'!$C41*2.017</f>
        <v>68.84428060487757</v>
      </c>
      <c r="AO41" s="23">
        <f>абс!AM41*100000/'на 100 тыс'!$B41*2.017</f>
        <v>32.59390539183063</v>
      </c>
      <c r="AP41" s="114">
        <f>абс!AN41*100000/'на 100 тыс'!$C41*2.017</f>
        <v>26.817248840272075</v>
      </c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</row>
    <row r="42" spans="1:161" s="22" customFormat="1" ht="13.5" thickBot="1">
      <c r="A42" s="52" t="s">
        <v>51</v>
      </c>
      <c r="B42" s="23"/>
      <c r="C42" s="67"/>
      <c r="D42" s="55">
        <v>192.9</v>
      </c>
      <c r="E42" s="55">
        <v>193.4</v>
      </c>
      <c r="F42" s="56">
        <v>190.2</v>
      </c>
      <c r="G42" s="59">
        <v>190.6</v>
      </c>
      <c r="H42" s="57">
        <v>644.3</v>
      </c>
      <c r="I42" s="58">
        <v>647.8</v>
      </c>
      <c r="J42" s="291"/>
      <c r="K42" s="291"/>
      <c r="L42" s="291"/>
      <c r="M42" s="291"/>
      <c r="N42" s="291"/>
      <c r="O42" s="291"/>
      <c r="P42" s="291"/>
      <c r="Q42" s="292"/>
      <c r="R42" s="199">
        <v>6</v>
      </c>
      <c r="S42" s="200">
        <v>4.8</v>
      </c>
      <c r="T42" s="199">
        <v>49.4</v>
      </c>
      <c r="U42" s="116">
        <v>48</v>
      </c>
      <c r="V42" s="131"/>
      <c r="W42" s="129"/>
      <c r="X42" s="115" t="s">
        <v>51</v>
      </c>
      <c r="Y42" s="60">
        <v>103.8</v>
      </c>
      <c r="Z42" s="58">
        <v>100.3</v>
      </c>
      <c r="AA42" s="58">
        <v>8.6</v>
      </c>
      <c r="AB42" s="58">
        <v>7.7</v>
      </c>
      <c r="AC42" s="58">
        <v>17.4</v>
      </c>
      <c r="AD42" s="59">
        <v>15.8</v>
      </c>
      <c r="AE42" s="57">
        <v>69.8</v>
      </c>
      <c r="AF42" s="59">
        <v>70.9</v>
      </c>
      <c r="AG42" s="284"/>
      <c r="AH42" s="285"/>
      <c r="AI42" s="284"/>
      <c r="AJ42" s="285"/>
      <c r="AK42" s="284"/>
      <c r="AL42" s="286"/>
      <c r="AM42" s="287"/>
      <c r="AN42" s="288"/>
      <c r="AO42" s="289"/>
      <c r="AP42" s="290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</row>
    <row r="43" spans="1:161" s="22" customFormat="1" ht="13.5" thickBot="1">
      <c r="A43" s="24" t="s">
        <v>52</v>
      </c>
      <c r="B43" s="196"/>
      <c r="C43" s="204"/>
      <c r="D43" s="160">
        <v>197.2</v>
      </c>
      <c r="E43" s="160">
        <v>202.2</v>
      </c>
      <c r="F43" s="115">
        <v>194.4</v>
      </c>
      <c r="G43" s="161">
        <v>198.5</v>
      </c>
      <c r="H43" s="162">
        <v>614.6</v>
      </c>
      <c r="I43" s="163">
        <v>610.3</v>
      </c>
      <c r="J43" s="163">
        <v>327.5</v>
      </c>
      <c r="K43" s="163">
        <v>327.5</v>
      </c>
      <c r="L43" s="163">
        <v>41.6</v>
      </c>
      <c r="M43" s="163">
        <v>40.6</v>
      </c>
      <c r="N43" s="163">
        <v>190.7</v>
      </c>
      <c r="O43" s="163">
        <v>184.8</v>
      </c>
      <c r="P43" s="197"/>
      <c r="Q43" s="197"/>
      <c r="R43" s="164">
        <v>6.9</v>
      </c>
      <c r="S43" s="160">
        <v>6</v>
      </c>
      <c r="T43" s="162">
        <v>46.2</v>
      </c>
      <c r="U43" s="165">
        <v>45.5</v>
      </c>
      <c r="V43" s="162">
        <v>18.6</v>
      </c>
      <c r="W43" s="161">
        <v>19</v>
      </c>
      <c r="X43" s="116" t="s">
        <v>52</v>
      </c>
      <c r="Y43" s="60">
        <v>95.2</v>
      </c>
      <c r="Z43" s="58">
        <v>91.6</v>
      </c>
      <c r="AA43" s="58">
        <v>8.2</v>
      </c>
      <c r="AB43" s="58">
        <v>7.9</v>
      </c>
      <c r="AC43" s="58">
        <v>14.3</v>
      </c>
      <c r="AD43" s="59">
        <v>130</v>
      </c>
      <c r="AE43" s="57">
        <v>64.3</v>
      </c>
      <c r="AF43" s="59">
        <v>65.6</v>
      </c>
      <c r="AG43" s="57">
        <v>68.5</v>
      </c>
      <c r="AH43" s="59">
        <v>83.9</v>
      </c>
      <c r="AI43" s="284"/>
      <c r="AJ43" s="285"/>
      <c r="AK43" s="284"/>
      <c r="AL43" s="286"/>
      <c r="AM43" s="287"/>
      <c r="AN43" s="288"/>
      <c r="AO43" s="289"/>
      <c r="AP43" s="290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</row>
    <row r="44" spans="1:161" ht="12.75">
      <c r="A44" s="123" t="s">
        <v>61</v>
      </c>
      <c r="B44" s="15">
        <f>B11+B35</f>
        <v>109991</v>
      </c>
      <c r="C44" s="15">
        <f>C11+C35</f>
        <v>108973</v>
      </c>
      <c r="D44" s="64">
        <f>абс!B42*100000/'на 100 тыс'!$B44*2.017</f>
        <v>176.04349446772918</v>
      </c>
      <c r="E44" s="64">
        <f>абс!C42*100000/'на 100 тыс'!$C44*2.017</f>
        <v>148.07337597386507</v>
      </c>
      <c r="F44" s="64">
        <f>абс!D42*100000/'на 100 тыс'!$B44*2.017</f>
        <v>172.37592166631813</v>
      </c>
      <c r="G44" s="64">
        <f>абс!E42*100000/'на 100 тыс'!$C44*2.017</f>
        <v>148.07337597386507</v>
      </c>
      <c r="H44" s="64">
        <f>абс!F42*100000/'на 100 тыс'!$B44*2.017</f>
        <v>584.9778618250584</v>
      </c>
      <c r="I44" s="64">
        <f>абс!G42*100000/'на 100 тыс'!$C44*2.017</f>
        <v>586.7407522964404</v>
      </c>
      <c r="J44" s="64">
        <f>абс!H42*100000/'на 100 тыс'!$B44*2.017</f>
        <v>253.06252329736066</v>
      </c>
      <c r="K44" s="64">
        <f>абс!I42*100000/'на 100 тыс'!$C44*2.017</f>
        <v>272.0848283519771</v>
      </c>
      <c r="L44" s="64">
        <f>абс!J42*100000/'на 100 тыс'!$B44*2.017</f>
        <v>33.008155212699215</v>
      </c>
      <c r="M44" s="64">
        <f>абс!K42*100000/'на 100 тыс'!$C44*2.017</f>
        <v>31.46559239444633</v>
      </c>
      <c r="N44" s="64">
        <f>абс!L42*100000/'на 100 тыс'!$B44*2.017</f>
        <v>238.39223209171658</v>
      </c>
      <c r="O44" s="64">
        <f>абс!M42*100000/'на 100 тыс'!$C44*2.017</f>
        <v>229.51373275949086</v>
      </c>
      <c r="P44" s="64">
        <f>абс!N42*100000/'на 100 тыс'!$B44*2.017</f>
        <v>78.85281523033703</v>
      </c>
      <c r="Q44" s="64">
        <f>абс!O42*100000/'на 100 тыс'!$C44*2.017</f>
        <v>77.73852238627916</v>
      </c>
      <c r="R44" s="64">
        <f>абс!P42*100000/'на 100 тыс'!$B44*2.017</f>
        <v>3.6675728014110245</v>
      </c>
      <c r="S44" s="64">
        <f>абс!Q42*100000/'на 100 тыс'!$C44*2.017</f>
        <v>1.8509171996733134</v>
      </c>
      <c r="T44" s="64">
        <f>абс!R42*100000/'на 100 тыс'!$B44*2.017</f>
        <v>62.34873762398742</v>
      </c>
      <c r="U44" s="64">
        <f>абс!S42*100000/'на 100 тыс'!$C44*2.017</f>
        <v>49.97476439117946</v>
      </c>
      <c r="V44" s="64">
        <f>абс!T42*100000/'на 100 тыс'!$B44*2.017</f>
        <v>9.168932003527562</v>
      </c>
      <c r="W44" s="64">
        <f>абс!U42*100000/'на 100 тыс'!$C44*2.017</f>
        <v>3.7018343993466267</v>
      </c>
      <c r="X44" s="123" t="s">
        <v>61</v>
      </c>
      <c r="Y44" s="64">
        <f>абс!W42*100000/'на 100 тыс'!$B44*2.017</f>
        <v>124.69747524797484</v>
      </c>
      <c r="Z44" s="64">
        <f>абс!X42*100000/'на 100 тыс'!$C44*2.017</f>
        <v>133.26603837647858</v>
      </c>
      <c r="AA44" s="64">
        <f>абс!Y42*100000/'на 100 тыс'!$B44*2.017</f>
        <v>3.6675728014110245</v>
      </c>
      <c r="AB44" s="64">
        <f>абс!Z42*100000/'на 100 тыс'!$C44*2.017</f>
        <v>9.254585998366567</v>
      </c>
      <c r="AC44" s="64">
        <f>абс!AA42*100000/'на 100 тыс'!$B44*2.017</f>
        <v>29.340582411288196</v>
      </c>
      <c r="AD44" s="64">
        <f>абс!AB42*100000/'на 100 тыс'!$C44*2.017</f>
        <v>29.614675194773014</v>
      </c>
      <c r="AE44" s="64">
        <f>абс!AC42*100000/'на 100 тыс'!$B44*2.017</f>
        <v>139.3677664536189</v>
      </c>
      <c r="AF44" s="64">
        <f>абс!AD42*100000/'на 100 тыс'!$C44*2.017</f>
        <v>101.80044598203224</v>
      </c>
      <c r="AG44" s="64">
        <f>абс!AE42*100000/'на 100 тыс'!$B44*2.017</f>
        <v>27.506796010582683</v>
      </c>
      <c r="AH44" s="64">
        <f>абс!AF42*100000/'на 100 тыс'!$C44*2.017</f>
        <v>25.91284079542639</v>
      </c>
      <c r="AI44" s="64">
        <f>абс!AG42*100000/'на 100 тыс'!$B44*2.017</f>
        <v>78.85281523033703</v>
      </c>
      <c r="AJ44" s="64">
        <f>абс!AH42*100000/'на 100 тыс'!$C44*2.017</f>
        <v>70.33485358758591</v>
      </c>
      <c r="AK44" s="64">
        <f>абс!AI42*100000/'на 100 тыс'!$B44*2.017</f>
        <v>88.02174723386459</v>
      </c>
      <c r="AL44" s="64">
        <f>абс!AJ42*100000/'на 100 тыс'!$C44*2.017</f>
        <v>138.81878997549853</v>
      </c>
      <c r="AM44" s="64">
        <f>абс!AK42*100000/'на 100 тыс'!$B44*2.017</f>
        <v>78.85281523033703</v>
      </c>
      <c r="AN44" s="64">
        <f>абс!AL42*100000/'на 100 тыс'!$C44*2.017</f>
        <v>124.01145237811201</v>
      </c>
      <c r="AO44" s="64">
        <f>абс!AM42*100000/'на 100 тыс'!$B44*2.017</f>
        <v>66.01631042539843</v>
      </c>
      <c r="AP44" s="64">
        <f>абс!AN42*100000/'на 100 тыс'!$C44*2.017</f>
        <v>44.42201279215952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</row>
    <row r="45" spans="43:161" ht="12.75"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</row>
    <row r="46" spans="1:161" ht="12.75">
      <c r="A46" s="203"/>
      <c r="B46" s="202"/>
      <c r="C46" s="202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</row>
    <row r="47" spans="43:161" ht="12.75"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</row>
    <row r="48" spans="43:161" ht="12.75"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</row>
    <row r="49" spans="43:161" ht="12.75"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</row>
  </sheetData>
  <sheetProtection/>
  <mergeCells count="27">
    <mergeCell ref="AM4:AN5"/>
    <mergeCell ref="AO4:AP5"/>
    <mergeCell ref="AE4:AF5"/>
    <mergeCell ref="AG4:AH5"/>
    <mergeCell ref="AI4:AJ5"/>
    <mergeCell ref="R4:S5"/>
    <mergeCell ref="T4:U5"/>
    <mergeCell ref="AK4:AL5"/>
    <mergeCell ref="AA5:AB5"/>
    <mergeCell ref="AC5:AD5"/>
    <mergeCell ref="A2:Q2"/>
    <mergeCell ref="H5:I5"/>
    <mergeCell ref="J5:K5"/>
    <mergeCell ref="L5:M5"/>
    <mergeCell ref="N5:O5"/>
    <mergeCell ref="B4:C5"/>
    <mergeCell ref="H4:Q4"/>
    <mergeCell ref="A4:A6"/>
    <mergeCell ref="E3:P3"/>
    <mergeCell ref="Y5:Z5"/>
    <mergeCell ref="Y4:AD4"/>
    <mergeCell ref="X4:X6"/>
    <mergeCell ref="F5:G5"/>
    <mergeCell ref="P5:Q5"/>
    <mergeCell ref="D4:G4"/>
    <mergeCell ref="D5:E5"/>
    <mergeCell ref="V4:W5"/>
  </mergeCells>
  <printOptions/>
  <pageMargins left="0" right="0" top="0" bottom="0" header="0" footer="0"/>
  <pageSetup horizontalDpi="600" verticalDpi="600" orientation="landscape" paperSize="9" scale="69" r:id="rId1"/>
  <colBreaks count="1" manualBreakCount="1">
    <brk id="23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76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21.375" style="0" customWidth="1"/>
    <col min="3" max="3" width="9.625" style="0" bestFit="1" customWidth="1"/>
    <col min="4" max="4" width="9.625" style="0" customWidth="1"/>
    <col min="5" max="5" width="10.375" style="0" customWidth="1"/>
    <col min="8" max="10" width="10.875" style="0" customWidth="1"/>
    <col min="11" max="11" width="12.00390625" style="0" hidden="1" customWidth="1"/>
    <col min="12" max="12" width="11.00390625" style="0" hidden="1" customWidth="1"/>
    <col min="13" max="15" width="11.125" style="0" hidden="1" customWidth="1"/>
    <col min="16" max="16" width="10.75390625" style="0" customWidth="1"/>
    <col min="17" max="17" width="10.875" style="0" hidden="1" customWidth="1"/>
    <col min="18" max="21" width="11.125" style="0" hidden="1" customWidth="1"/>
    <col min="22" max="22" width="12.00390625" style="0" hidden="1" customWidth="1"/>
    <col min="23" max="23" width="13.125" style="0" customWidth="1"/>
    <col min="24" max="24" width="11.375" style="0" customWidth="1"/>
    <col min="25" max="25" width="10.00390625" style="0" customWidth="1"/>
  </cols>
  <sheetData>
    <row r="2" spans="1:10" ht="12.75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</row>
    <row r="3" ht="13.5" thickBot="1"/>
    <row r="4" spans="1:5" ht="13.5" customHeight="1" thickBot="1">
      <c r="A4" s="215" t="s">
        <v>0</v>
      </c>
      <c r="B4" s="227" t="s">
        <v>46</v>
      </c>
      <c r="C4" s="231"/>
      <c r="D4" s="231"/>
      <c r="E4" s="228"/>
    </row>
    <row r="5" spans="1:25" ht="13.5" customHeight="1" thickBot="1">
      <c r="A5" s="216"/>
      <c r="B5" s="233"/>
      <c r="C5" s="234"/>
      <c r="D5" s="234"/>
      <c r="E5" s="235"/>
      <c r="F5" s="279" t="s">
        <v>53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6" t="s">
        <v>77</v>
      </c>
      <c r="X5" s="277"/>
      <c r="Y5" s="278"/>
    </row>
    <row r="6" spans="1:25" ht="13.5" thickBot="1">
      <c r="A6" s="217"/>
      <c r="B6" s="61">
        <v>2015</v>
      </c>
      <c r="C6" s="30">
        <v>2016</v>
      </c>
      <c r="D6" s="108">
        <v>2017</v>
      </c>
      <c r="E6" s="32" t="s">
        <v>67</v>
      </c>
      <c r="F6" s="47">
        <v>2013</v>
      </c>
      <c r="G6" s="31">
        <v>2014</v>
      </c>
      <c r="H6" s="33">
        <v>2015</v>
      </c>
      <c r="I6" s="108">
        <v>2016</v>
      </c>
      <c r="J6" s="108">
        <v>2017</v>
      </c>
      <c r="K6" s="94" t="s">
        <v>62</v>
      </c>
      <c r="L6" s="94" t="s">
        <v>63</v>
      </c>
      <c r="M6" s="94" t="s">
        <v>64</v>
      </c>
      <c r="N6" s="94" t="s">
        <v>65</v>
      </c>
      <c r="O6" s="94" t="s">
        <v>66</v>
      </c>
      <c r="P6" s="94" t="s">
        <v>67</v>
      </c>
      <c r="Q6" s="94" t="s">
        <v>68</v>
      </c>
      <c r="R6" s="94" t="s">
        <v>69</v>
      </c>
      <c r="S6" s="94" t="s">
        <v>70</v>
      </c>
      <c r="T6" s="94" t="s">
        <v>71</v>
      </c>
      <c r="U6" s="94" t="s">
        <v>72</v>
      </c>
      <c r="V6" s="95" t="s">
        <v>73</v>
      </c>
      <c r="W6" s="72" t="s">
        <v>58</v>
      </c>
      <c r="X6" s="73" t="s">
        <v>56</v>
      </c>
      <c r="Y6" s="74" t="s">
        <v>57</v>
      </c>
    </row>
    <row r="7" spans="1:25" ht="12.75">
      <c r="A7" s="26" t="s">
        <v>1</v>
      </c>
      <c r="B7" s="18">
        <v>38</v>
      </c>
      <c r="C7" s="41">
        <v>21</v>
      </c>
      <c r="D7" s="41">
        <v>26</v>
      </c>
      <c r="E7" s="40">
        <v>14</v>
      </c>
      <c r="F7" s="118">
        <v>49</v>
      </c>
      <c r="G7" s="28">
        <v>36</v>
      </c>
      <c r="H7" s="28">
        <v>17</v>
      </c>
      <c r="I7" s="28">
        <v>23</v>
      </c>
      <c r="J7" s="28">
        <v>24</v>
      </c>
      <c r="K7" s="28">
        <v>4</v>
      </c>
      <c r="L7" s="28">
        <v>5</v>
      </c>
      <c r="M7" s="28">
        <v>6</v>
      </c>
      <c r="N7" s="27">
        <v>10</v>
      </c>
      <c r="O7" s="41">
        <v>13</v>
      </c>
      <c r="P7" s="41">
        <v>13</v>
      </c>
      <c r="Q7" s="27"/>
      <c r="R7" s="28"/>
      <c r="S7" s="85"/>
      <c r="T7" s="25"/>
      <c r="U7" s="25"/>
      <c r="V7" s="85"/>
      <c r="W7" s="96">
        <v>127</v>
      </c>
      <c r="X7" s="106">
        <f>O7*100/W7</f>
        <v>10.236220472440944</v>
      </c>
      <c r="Y7" s="107">
        <f aca="true" t="shared" si="0" ref="Y7:Y30">E7*100/W7</f>
        <v>11.023622047244094</v>
      </c>
    </row>
    <row r="8" spans="1:25" ht="12.75">
      <c r="A8" s="3" t="s">
        <v>2</v>
      </c>
      <c r="B8" s="19">
        <v>71</v>
      </c>
      <c r="C8" s="29">
        <v>41</v>
      </c>
      <c r="D8" s="29">
        <v>36</v>
      </c>
      <c r="E8" s="20">
        <v>21</v>
      </c>
      <c r="F8" s="119">
        <v>111</v>
      </c>
      <c r="G8" s="25">
        <v>60</v>
      </c>
      <c r="H8" s="25">
        <v>35</v>
      </c>
      <c r="I8" s="25">
        <v>34</v>
      </c>
      <c r="J8" s="25">
        <v>34</v>
      </c>
      <c r="K8" s="25">
        <v>7</v>
      </c>
      <c r="L8" s="25">
        <v>9</v>
      </c>
      <c r="M8" s="25">
        <v>13</v>
      </c>
      <c r="N8" s="27">
        <v>15</v>
      </c>
      <c r="O8" s="29">
        <v>18</v>
      </c>
      <c r="P8" s="29">
        <v>20</v>
      </c>
      <c r="Q8" s="25"/>
      <c r="R8" s="25"/>
      <c r="S8" s="85"/>
      <c r="T8" s="25"/>
      <c r="U8" s="25"/>
      <c r="V8" s="86"/>
      <c r="W8" s="97">
        <v>235</v>
      </c>
      <c r="X8" s="106">
        <f aca="true" t="shared" si="1" ref="X8:X38">O8*100/W8</f>
        <v>7.659574468085107</v>
      </c>
      <c r="Y8" s="107">
        <f t="shared" si="0"/>
        <v>8.936170212765957</v>
      </c>
    </row>
    <row r="9" spans="1:25" ht="12.75">
      <c r="A9" s="3" t="s">
        <v>3</v>
      </c>
      <c r="B9" s="19">
        <v>32</v>
      </c>
      <c r="C9" s="29">
        <v>17</v>
      </c>
      <c r="D9" s="29">
        <v>13</v>
      </c>
      <c r="E9" s="20">
        <v>10</v>
      </c>
      <c r="F9" s="119">
        <v>60</v>
      </c>
      <c r="G9" s="25">
        <v>28</v>
      </c>
      <c r="H9" s="25">
        <v>12</v>
      </c>
      <c r="I9" s="25">
        <v>13</v>
      </c>
      <c r="J9" s="25">
        <v>13</v>
      </c>
      <c r="K9" s="25">
        <v>2</v>
      </c>
      <c r="L9" s="25">
        <v>4</v>
      </c>
      <c r="M9" s="25">
        <v>5</v>
      </c>
      <c r="N9" s="27">
        <v>8</v>
      </c>
      <c r="O9" s="29">
        <v>9</v>
      </c>
      <c r="P9" s="29">
        <v>9</v>
      </c>
      <c r="Q9" s="25"/>
      <c r="R9" s="25"/>
      <c r="S9" s="85"/>
      <c r="T9" s="25"/>
      <c r="U9" s="25"/>
      <c r="V9" s="86"/>
      <c r="W9" s="97">
        <v>113</v>
      </c>
      <c r="X9" s="106">
        <f t="shared" si="1"/>
        <v>7.964601769911504</v>
      </c>
      <c r="Y9" s="107">
        <f t="shared" si="0"/>
        <v>8.849557522123893</v>
      </c>
    </row>
    <row r="10" spans="1:25" ht="12.75">
      <c r="A10" s="3" t="s">
        <v>4</v>
      </c>
      <c r="B10" s="19">
        <v>15</v>
      </c>
      <c r="C10" s="29">
        <v>19</v>
      </c>
      <c r="D10" s="29">
        <v>7</v>
      </c>
      <c r="E10" s="20">
        <v>3</v>
      </c>
      <c r="F10" s="119">
        <v>5</v>
      </c>
      <c r="G10" s="25">
        <v>14</v>
      </c>
      <c r="H10" s="25">
        <v>16</v>
      </c>
      <c r="I10" s="25">
        <v>8</v>
      </c>
      <c r="J10" s="25">
        <v>6</v>
      </c>
      <c r="K10" s="25"/>
      <c r="L10" s="25"/>
      <c r="M10" s="25">
        <v>1</v>
      </c>
      <c r="N10" s="27">
        <v>1</v>
      </c>
      <c r="O10" s="29">
        <v>1</v>
      </c>
      <c r="P10" s="29">
        <v>1</v>
      </c>
      <c r="Q10" s="25"/>
      <c r="R10" s="25"/>
      <c r="S10" s="85"/>
      <c r="T10" s="25"/>
      <c r="U10" s="25"/>
      <c r="V10" s="86"/>
      <c r="W10" s="97">
        <v>152</v>
      </c>
      <c r="X10" s="106">
        <f t="shared" si="1"/>
        <v>0.6578947368421053</v>
      </c>
      <c r="Y10" s="107">
        <f t="shared" si="0"/>
        <v>1.9736842105263157</v>
      </c>
    </row>
    <row r="11" spans="1:25" ht="12.75">
      <c r="A11" s="3" t="s">
        <v>5</v>
      </c>
      <c r="B11" s="19">
        <v>36</v>
      </c>
      <c r="C11" s="29">
        <v>22</v>
      </c>
      <c r="D11" s="29">
        <v>13</v>
      </c>
      <c r="E11" s="20">
        <v>15</v>
      </c>
      <c r="F11" s="119">
        <v>34</v>
      </c>
      <c r="G11" s="25">
        <v>36</v>
      </c>
      <c r="H11" s="25">
        <v>20</v>
      </c>
      <c r="I11" s="25">
        <v>13</v>
      </c>
      <c r="J11" s="25">
        <v>10</v>
      </c>
      <c r="K11" s="25">
        <v>2</v>
      </c>
      <c r="L11" s="25">
        <v>3</v>
      </c>
      <c r="M11" s="25">
        <v>7</v>
      </c>
      <c r="N11" s="27">
        <v>10</v>
      </c>
      <c r="O11" s="29">
        <v>11</v>
      </c>
      <c r="P11" s="29">
        <v>13</v>
      </c>
      <c r="Q11" s="25"/>
      <c r="R11" s="25"/>
      <c r="S11" s="85"/>
      <c r="T11" s="25"/>
      <c r="U11" s="25"/>
      <c r="V11" s="86"/>
      <c r="W11" s="97">
        <v>148</v>
      </c>
      <c r="X11" s="106">
        <f t="shared" si="1"/>
        <v>7.4324324324324325</v>
      </c>
      <c r="Y11" s="107">
        <f t="shared" si="0"/>
        <v>10.135135135135135</v>
      </c>
    </row>
    <row r="12" spans="1:25" ht="12.75">
      <c r="A12" s="3" t="s">
        <v>6</v>
      </c>
      <c r="B12" s="19">
        <v>11</v>
      </c>
      <c r="C12" s="29">
        <v>9</v>
      </c>
      <c r="D12" s="29">
        <v>5</v>
      </c>
      <c r="E12" s="20">
        <v>3</v>
      </c>
      <c r="F12" s="119">
        <v>42</v>
      </c>
      <c r="G12" s="25">
        <v>11</v>
      </c>
      <c r="H12" s="25">
        <v>5</v>
      </c>
      <c r="I12" s="25">
        <v>8</v>
      </c>
      <c r="J12" s="25">
        <v>5</v>
      </c>
      <c r="K12" s="25">
        <v>1</v>
      </c>
      <c r="L12" s="25">
        <v>2</v>
      </c>
      <c r="M12" s="25">
        <v>2</v>
      </c>
      <c r="N12" s="27">
        <v>2</v>
      </c>
      <c r="O12" s="29">
        <v>2</v>
      </c>
      <c r="P12" s="29">
        <v>3</v>
      </c>
      <c r="Q12" s="25"/>
      <c r="R12" s="25"/>
      <c r="S12" s="85"/>
      <c r="T12" s="25"/>
      <c r="U12" s="25"/>
      <c r="V12" s="86"/>
      <c r="W12" s="97">
        <v>81</v>
      </c>
      <c r="X12" s="106">
        <f t="shared" si="1"/>
        <v>2.4691358024691357</v>
      </c>
      <c r="Y12" s="107">
        <f t="shared" si="0"/>
        <v>3.7037037037037037</v>
      </c>
    </row>
    <row r="13" spans="1:25" ht="12.75">
      <c r="A13" s="3" t="s">
        <v>7</v>
      </c>
      <c r="B13" s="19">
        <v>36</v>
      </c>
      <c r="C13" s="29">
        <v>9</v>
      </c>
      <c r="D13" s="29">
        <v>10</v>
      </c>
      <c r="E13" s="20">
        <v>7</v>
      </c>
      <c r="F13" s="119">
        <v>48</v>
      </c>
      <c r="G13" s="25">
        <v>36</v>
      </c>
      <c r="H13" s="25">
        <v>8</v>
      </c>
      <c r="I13" s="25">
        <v>7</v>
      </c>
      <c r="J13" s="25">
        <v>10</v>
      </c>
      <c r="K13" s="25">
        <v>5</v>
      </c>
      <c r="L13" s="25">
        <v>5</v>
      </c>
      <c r="M13" s="25">
        <v>5</v>
      </c>
      <c r="N13" s="27">
        <v>5</v>
      </c>
      <c r="O13" s="29">
        <v>6</v>
      </c>
      <c r="P13" s="29">
        <v>6</v>
      </c>
      <c r="Q13" s="25"/>
      <c r="R13" s="25"/>
      <c r="S13" s="85"/>
      <c r="T13" s="25"/>
      <c r="U13" s="25"/>
      <c r="V13" s="86"/>
      <c r="W13" s="97">
        <v>79</v>
      </c>
      <c r="X13" s="106">
        <f t="shared" si="1"/>
        <v>7.594936708860759</v>
      </c>
      <c r="Y13" s="107">
        <f t="shared" si="0"/>
        <v>8.860759493670885</v>
      </c>
    </row>
    <row r="14" spans="1:25" ht="12.75">
      <c r="A14" s="3" t="s">
        <v>8</v>
      </c>
      <c r="B14" s="19">
        <v>28</v>
      </c>
      <c r="C14" s="29">
        <v>31</v>
      </c>
      <c r="D14" s="29">
        <v>28</v>
      </c>
      <c r="E14" s="20">
        <v>15</v>
      </c>
      <c r="F14" s="119">
        <v>12</v>
      </c>
      <c r="G14" s="25">
        <v>16</v>
      </c>
      <c r="H14" s="25">
        <v>24</v>
      </c>
      <c r="I14" s="25">
        <v>21</v>
      </c>
      <c r="J14" s="25">
        <v>16</v>
      </c>
      <c r="K14" s="25">
        <v>1</v>
      </c>
      <c r="L14" s="25">
        <v>3</v>
      </c>
      <c r="M14" s="25">
        <v>4</v>
      </c>
      <c r="N14" s="27">
        <v>4</v>
      </c>
      <c r="O14" s="29">
        <v>6</v>
      </c>
      <c r="P14" s="29">
        <v>7</v>
      </c>
      <c r="Q14" s="25"/>
      <c r="R14" s="25"/>
      <c r="S14" s="85"/>
      <c r="T14" s="25"/>
      <c r="U14" s="25"/>
      <c r="V14" s="86"/>
      <c r="W14" s="97">
        <v>398</v>
      </c>
      <c r="X14" s="106">
        <f t="shared" si="1"/>
        <v>1.5075376884422111</v>
      </c>
      <c r="Y14" s="107">
        <f t="shared" si="0"/>
        <v>3.7688442211055277</v>
      </c>
    </row>
    <row r="15" spans="1:25" ht="12.75">
      <c r="A15" s="3" t="s">
        <v>9</v>
      </c>
      <c r="B15" s="19">
        <v>75</v>
      </c>
      <c r="C15" s="29">
        <v>37</v>
      </c>
      <c r="D15" s="29">
        <v>17</v>
      </c>
      <c r="E15" s="20">
        <v>7</v>
      </c>
      <c r="F15" s="119">
        <v>81</v>
      </c>
      <c r="G15" s="25">
        <v>59</v>
      </c>
      <c r="H15" s="25">
        <v>30</v>
      </c>
      <c r="I15" s="25">
        <v>12</v>
      </c>
      <c r="J15" s="25">
        <v>11</v>
      </c>
      <c r="K15" s="25">
        <v>1</v>
      </c>
      <c r="L15" s="25">
        <v>2</v>
      </c>
      <c r="M15" s="25">
        <v>3</v>
      </c>
      <c r="N15" s="27">
        <v>3</v>
      </c>
      <c r="O15" s="29">
        <v>4</v>
      </c>
      <c r="P15" s="29">
        <v>4</v>
      </c>
      <c r="Q15" s="25"/>
      <c r="R15" s="25"/>
      <c r="S15" s="85"/>
      <c r="T15" s="25"/>
      <c r="U15" s="25"/>
      <c r="V15" s="86"/>
      <c r="W15" s="97">
        <v>281</v>
      </c>
      <c r="X15" s="106">
        <f t="shared" si="1"/>
        <v>1.4234875444839858</v>
      </c>
      <c r="Y15" s="107">
        <f t="shared" si="0"/>
        <v>2.491103202846975</v>
      </c>
    </row>
    <row r="16" spans="1:25" ht="12.75">
      <c r="A16" s="3" t="s">
        <v>10</v>
      </c>
      <c r="B16" s="19">
        <v>28</v>
      </c>
      <c r="C16" s="29">
        <v>16</v>
      </c>
      <c r="D16" s="29">
        <v>21</v>
      </c>
      <c r="E16" s="20">
        <v>14</v>
      </c>
      <c r="F16" s="119">
        <v>26</v>
      </c>
      <c r="G16" s="25">
        <v>27</v>
      </c>
      <c r="H16" s="25">
        <v>15</v>
      </c>
      <c r="I16" s="25">
        <v>13</v>
      </c>
      <c r="J16" s="25">
        <v>20</v>
      </c>
      <c r="K16" s="25">
        <v>3</v>
      </c>
      <c r="L16" s="25">
        <v>6</v>
      </c>
      <c r="M16" s="25">
        <v>7</v>
      </c>
      <c r="N16" s="27">
        <v>9</v>
      </c>
      <c r="O16" s="29">
        <v>12</v>
      </c>
      <c r="P16" s="29">
        <v>14</v>
      </c>
      <c r="Q16" s="25"/>
      <c r="R16" s="25"/>
      <c r="S16" s="85"/>
      <c r="T16" s="25"/>
      <c r="U16" s="25"/>
      <c r="V16" s="86"/>
      <c r="W16" s="97">
        <v>162</v>
      </c>
      <c r="X16" s="106">
        <f t="shared" si="1"/>
        <v>7.407407407407407</v>
      </c>
      <c r="Y16" s="107">
        <f t="shared" si="0"/>
        <v>8.641975308641975</v>
      </c>
    </row>
    <row r="17" spans="1:25" ht="12.75">
      <c r="A17" s="3" t="s">
        <v>11</v>
      </c>
      <c r="B17" s="19">
        <v>28</v>
      </c>
      <c r="C17" s="29">
        <v>12</v>
      </c>
      <c r="D17" s="29">
        <v>10</v>
      </c>
      <c r="E17" s="20">
        <v>7</v>
      </c>
      <c r="F17" s="119">
        <v>49</v>
      </c>
      <c r="G17" s="25">
        <v>26</v>
      </c>
      <c r="H17" s="25">
        <v>11</v>
      </c>
      <c r="I17" s="25">
        <v>12</v>
      </c>
      <c r="J17" s="25">
        <v>10</v>
      </c>
      <c r="K17" s="25">
        <v>2</v>
      </c>
      <c r="L17" s="25">
        <v>4</v>
      </c>
      <c r="M17" s="25">
        <v>5</v>
      </c>
      <c r="N17" s="27">
        <v>7</v>
      </c>
      <c r="O17" s="29">
        <v>7</v>
      </c>
      <c r="P17" s="29">
        <v>7</v>
      </c>
      <c r="Q17" s="25"/>
      <c r="R17" s="25"/>
      <c r="S17" s="85"/>
      <c r="T17" s="25"/>
      <c r="U17" s="25"/>
      <c r="V17" s="86"/>
      <c r="W17" s="97">
        <v>85</v>
      </c>
      <c r="X17" s="106">
        <f t="shared" si="1"/>
        <v>8.235294117647058</v>
      </c>
      <c r="Y17" s="107">
        <f t="shared" si="0"/>
        <v>8.235294117647058</v>
      </c>
    </row>
    <row r="18" spans="1:25" ht="12.75">
      <c r="A18" s="3" t="s">
        <v>12</v>
      </c>
      <c r="B18" s="19">
        <v>44</v>
      </c>
      <c r="C18" s="29">
        <v>44</v>
      </c>
      <c r="D18" s="29">
        <v>19</v>
      </c>
      <c r="E18" s="20">
        <v>16</v>
      </c>
      <c r="F18" s="119">
        <v>65</v>
      </c>
      <c r="G18" s="25">
        <v>38</v>
      </c>
      <c r="H18" s="25">
        <v>39</v>
      </c>
      <c r="I18" s="25">
        <v>25</v>
      </c>
      <c r="J18" s="25">
        <v>17</v>
      </c>
      <c r="K18" s="25">
        <v>2</v>
      </c>
      <c r="L18" s="25">
        <v>6</v>
      </c>
      <c r="M18" s="25">
        <v>9</v>
      </c>
      <c r="N18" s="27">
        <v>10</v>
      </c>
      <c r="O18" s="29">
        <v>12</v>
      </c>
      <c r="P18" s="29">
        <v>15</v>
      </c>
      <c r="Q18" s="25"/>
      <c r="R18" s="25"/>
      <c r="S18" s="85"/>
      <c r="T18" s="25"/>
      <c r="U18" s="25"/>
      <c r="V18" s="86"/>
      <c r="W18" s="97">
        <v>159</v>
      </c>
      <c r="X18" s="106">
        <f t="shared" si="1"/>
        <v>7.547169811320755</v>
      </c>
      <c r="Y18" s="107">
        <f t="shared" si="0"/>
        <v>10.062893081761006</v>
      </c>
    </row>
    <row r="19" spans="1:25" ht="12.75">
      <c r="A19" s="3" t="s">
        <v>13</v>
      </c>
      <c r="B19" s="19">
        <v>43</v>
      </c>
      <c r="C19" s="29">
        <v>24</v>
      </c>
      <c r="D19" s="29">
        <v>24</v>
      </c>
      <c r="E19" s="20">
        <v>13</v>
      </c>
      <c r="F19" s="119">
        <v>78</v>
      </c>
      <c r="G19" s="25">
        <v>41</v>
      </c>
      <c r="H19" s="25">
        <v>21</v>
      </c>
      <c r="I19" s="25">
        <v>22</v>
      </c>
      <c r="J19" s="25">
        <v>24</v>
      </c>
      <c r="K19" s="25">
        <v>3</v>
      </c>
      <c r="L19" s="25">
        <v>3</v>
      </c>
      <c r="M19" s="25">
        <v>8</v>
      </c>
      <c r="N19" s="27">
        <v>11</v>
      </c>
      <c r="O19" s="29">
        <v>13</v>
      </c>
      <c r="P19" s="29">
        <v>13</v>
      </c>
      <c r="Q19" s="25"/>
      <c r="R19" s="25"/>
      <c r="S19" s="85"/>
      <c r="T19" s="25"/>
      <c r="U19" s="25"/>
      <c r="V19" s="86"/>
      <c r="W19" s="97">
        <v>139</v>
      </c>
      <c r="X19" s="106">
        <f t="shared" si="1"/>
        <v>9.352517985611511</v>
      </c>
      <c r="Y19" s="107">
        <f t="shared" si="0"/>
        <v>9.352517985611511</v>
      </c>
    </row>
    <row r="20" spans="1:25" ht="12.75">
      <c r="A20" s="3" t="s">
        <v>14</v>
      </c>
      <c r="B20" s="19">
        <v>16</v>
      </c>
      <c r="C20" s="29">
        <v>7</v>
      </c>
      <c r="D20" s="29">
        <v>13</v>
      </c>
      <c r="E20" s="20">
        <v>9</v>
      </c>
      <c r="F20" s="119">
        <v>42</v>
      </c>
      <c r="G20" s="25">
        <v>14</v>
      </c>
      <c r="H20" s="25">
        <v>6</v>
      </c>
      <c r="I20" s="25">
        <v>4</v>
      </c>
      <c r="J20" s="25">
        <v>8</v>
      </c>
      <c r="K20" s="25">
        <v>1</v>
      </c>
      <c r="L20" s="25">
        <v>1</v>
      </c>
      <c r="M20" s="25">
        <v>3</v>
      </c>
      <c r="N20" s="27">
        <v>5</v>
      </c>
      <c r="O20" s="29">
        <v>7</v>
      </c>
      <c r="P20" s="29">
        <v>7</v>
      </c>
      <c r="Q20" s="25"/>
      <c r="R20" s="25"/>
      <c r="S20" s="85"/>
      <c r="T20" s="25"/>
      <c r="U20" s="25"/>
      <c r="V20" s="86"/>
      <c r="W20" s="97">
        <v>102</v>
      </c>
      <c r="X20" s="106">
        <f t="shared" si="1"/>
        <v>6.862745098039215</v>
      </c>
      <c r="Y20" s="107">
        <f t="shared" si="0"/>
        <v>8.823529411764707</v>
      </c>
    </row>
    <row r="21" spans="1:25" ht="12.75">
      <c r="A21" s="3" t="s">
        <v>15</v>
      </c>
      <c r="B21" s="19">
        <v>23</v>
      </c>
      <c r="C21" s="29">
        <v>19</v>
      </c>
      <c r="D21" s="29">
        <v>5</v>
      </c>
      <c r="E21" s="20">
        <v>7</v>
      </c>
      <c r="F21" s="119">
        <v>16</v>
      </c>
      <c r="G21" s="25">
        <v>22</v>
      </c>
      <c r="H21" s="25">
        <v>15</v>
      </c>
      <c r="I21" s="25">
        <v>7</v>
      </c>
      <c r="J21" s="25">
        <v>5</v>
      </c>
      <c r="K21" s="25">
        <v>2</v>
      </c>
      <c r="L21" s="25">
        <v>2</v>
      </c>
      <c r="M21" s="25">
        <v>2</v>
      </c>
      <c r="N21" s="27">
        <v>2</v>
      </c>
      <c r="O21" s="29">
        <v>3</v>
      </c>
      <c r="P21" s="29">
        <v>5</v>
      </c>
      <c r="Q21" s="25"/>
      <c r="R21" s="25"/>
      <c r="S21" s="85"/>
      <c r="T21" s="25"/>
      <c r="U21" s="25"/>
      <c r="V21" s="86"/>
      <c r="W21" s="97">
        <v>74</v>
      </c>
      <c r="X21" s="106">
        <f t="shared" si="1"/>
        <v>4.054054054054054</v>
      </c>
      <c r="Y21" s="107">
        <f t="shared" si="0"/>
        <v>9.45945945945946</v>
      </c>
    </row>
    <row r="22" spans="1:25" ht="12.75">
      <c r="A22" s="3" t="s">
        <v>16</v>
      </c>
      <c r="B22" s="19">
        <v>37</v>
      </c>
      <c r="C22" s="29">
        <v>48</v>
      </c>
      <c r="D22" s="29">
        <v>29</v>
      </c>
      <c r="E22" s="20">
        <v>14</v>
      </c>
      <c r="F22" s="119">
        <v>32</v>
      </c>
      <c r="G22" s="25">
        <v>33</v>
      </c>
      <c r="H22" s="25">
        <v>43</v>
      </c>
      <c r="I22" s="25">
        <v>30</v>
      </c>
      <c r="J22" s="25">
        <v>22</v>
      </c>
      <c r="K22" s="25">
        <v>1</v>
      </c>
      <c r="L22" s="25">
        <v>4</v>
      </c>
      <c r="M22" s="25">
        <v>6</v>
      </c>
      <c r="N22" s="27">
        <v>8</v>
      </c>
      <c r="O22" s="29">
        <v>9</v>
      </c>
      <c r="P22" s="29">
        <v>10</v>
      </c>
      <c r="Q22" s="25"/>
      <c r="R22" s="25"/>
      <c r="S22" s="85"/>
      <c r="T22" s="25"/>
      <c r="U22" s="25"/>
      <c r="V22" s="86"/>
      <c r="W22" s="97">
        <v>209</v>
      </c>
      <c r="X22" s="106">
        <f t="shared" si="1"/>
        <v>4.30622009569378</v>
      </c>
      <c r="Y22" s="107">
        <f t="shared" si="0"/>
        <v>6.698564593301436</v>
      </c>
    </row>
    <row r="23" spans="1:25" ht="12.75">
      <c r="A23" s="3" t="s">
        <v>17</v>
      </c>
      <c r="B23" s="19">
        <v>44</v>
      </c>
      <c r="C23" s="29">
        <v>39</v>
      </c>
      <c r="D23" s="29">
        <v>42</v>
      </c>
      <c r="E23" s="20">
        <v>13</v>
      </c>
      <c r="F23" s="119">
        <v>39</v>
      </c>
      <c r="G23" s="25">
        <v>39</v>
      </c>
      <c r="H23" s="25">
        <v>38</v>
      </c>
      <c r="I23" s="25">
        <v>14</v>
      </c>
      <c r="J23" s="25">
        <v>36</v>
      </c>
      <c r="K23" s="25">
        <v>1</v>
      </c>
      <c r="L23" s="25">
        <v>2</v>
      </c>
      <c r="M23" s="25">
        <v>6</v>
      </c>
      <c r="N23" s="27">
        <v>10</v>
      </c>
      <c r="O23" s="29">
        <v>10</v>
      </c>
      <c r="P23" s="29">
        <v>11</v>
      </c>
      <c r="Q23" s="25"/>
      <c r="R23" s="25"/>
      <c r="S23" s="85"/>
      <c r="T23" s="25"/>
      <c r="U23" s="25"/>
      <c r="V23" s="86"/>
      <c r="W23" s="97">
        <v>173</v>
      </c>
      <c r="X23" s="106">
        <f t="shared" si="1"/>
        <v>5.780346820809249</v>
      </c>
      <c r="Y23" s="107">
        <f t="shared" si="0"/>
        <v>7.514450867052023</v>
      </c>
    </row>
    <row r="24" spans="1:25" ht="12.75">
      <c r="A24" s="3" t="s">
        <v>18</v>
      </c>
      <c r="B24" s="19">
        <v>28</v>
      </c>
      <c r="C24" s="29">
        <v>27</v>
      </c>
      <c r="D24" s="29">
        <v>30</v>
      </c>
      <c r="E24" s="20">
        <v>15</v>
      </c>
      <c r="F24" s="119">
        <v>55</v>
      </c>
      <c r="G24" s="25">
        <v>25</v>
      </c>
      <c r="H24" s="25">
        <v>23</v>
      </c>
      <c r="I24" s="25">
        <v>25</v>
      </c>
      <c r="J24" s="25">
        <v>25</v>
      </c>
      <c r="K24" s="25"/>
      <c r="L24" s="25">
        <v>2</v>
      </c>
      <c r="M24" s="25">
        <v>5</v>
      </c>
      <c r="N24" s="27">
        <v>7</v>
      </c>
      <c r="O24" s="29">
        <v>10</v>
      </c>
      <c r="P24" s="29">
        <v>12</v>
      </c>
      <c r="Q24" s="25"/>
      <c r="R24" s="25"/>
      <c r="S24" s="85"/>
      <c r="T24" s="25"/>
      <c r="U24" s="25"/>
      <c r="V24" s="86"/>
      <c r="W24" s="97">
        <v>157</v>
      </c>
      <c r="X24" s="106">
        <f t="shared" si="1"/>
        <v>6.369426751592357</v>
      </c>
      <c r="Y24" s="107">
        <f t="shared" si="0"/>
        <v>9.554140127388536</v>
      </c>
    </row>
    <row r="25" spans="1:25" ht="12.75">
      <c r="A25" s="3" t="s">
        <v>19</v>
      </c>
      <c r="B25" s="19">
        <v>13</v>
      </c>
      <c r="C25" s="29">
        <v>11</v>
      </c>
      <c r="D25" s="29">
        <v>9</v>
      </c>
      <c r="E25" s="20">
        <v>4</v>
      </c>
      <c r="F25" s="119">
        <v>23</v>
      </c>
      <c r="G25" s="25">
        <v>11</v>
      </c>
      <c r="H25" s="25">
        <v>11</v>
      </c>
      <c r="I25" s="25">
        <v>7</v>
      </c>
      <c r="J25" s="25">
        <v>7</v>
      </c>
      <c r="K25" s="25">
        <v>1</v>
      </c>
      <c r="L25" s="25">
        <v>1</v>
      </c>
      <c r="M25" s="25">
        <v>1</v>
      </c>
      <c r="N25" s="27">
        <v>1</v>
      </c>
      <c r="O25" s="29">
        <v>2</v>
      </c>
      <c r="P25" s="29">
        <v>3</v>
      </c>
      <c r="Q25" s="25"/>
      <c r="R25" s="25"/>
      <c r="S25" s="85"/>
      <c r="T25" s="25"/>
      <c r="U25" s="25"/>
      <c r="V25" s="86"/>
      <c r="W25" s="97">
        <v>80</v>
      </c>
      <c r="X25" s="106">
        <f t="shared" si="1"/>
        <v>2.5</v>
      </c>
      <c r="Y25" s="107">
        <f t="shared" si="0"/>
        <v>5</v>
      </c>
    </row>
    <row r="26" spans="1:25" ht="12.75">
      <c r="A26" s="3" t="s">
        <v>20</v>
      </c>
      <c r="B26" s="19">
        <v>30</v>
      </c>
      <c r="C26" s="29">
        <v>14</v>
      </c>
      <c r="D26" s="29">
        <v>13</v>
      </c>
      <c r="E26" s="20">
        <v>8</v>
      </c>
      <c r="F26" s="119">
        <v>5</v>
      </c>
      <c r="G26" s="25">
        <v>28</v>
      </c>
      <c r="H26" s="25">
        <v>11</v>
      </c>
      <c r="I26" s="25">
        <v>13</v>
      </c>
      <c r="J26" s="25">
        <v>12</v>
      </c>
      <c r="K26" s="25">
        <v>2</v>
      </c>
      <c r="L26" s="25">
        <v>3</v>
      </c>
      <c r="M26" s="25">
        <v>3</v>
      </c>
      <c r="N26" s="27">
        <v>3</v>
      </c>
      <c r="O26" s="29">
        <v>6</v>
      </c>
      <c r="P26" s="29">
        <v>6</v>
      </c>
      <c r="Q26" s="25"/>
      <c r="R26" s="25"/>
      <c r="S26" s="85"/>
      <c r="T26" s="25"/>
      <c r="U26" s="25"/>
      <c r="V26" s="86"/>
      <c r="W26" s="97">
        <v>100</v>
      </c>
      <c r="X26" s="106">
        <f t="shared" si="1"/>
        <v>6</v>
      </c>
      <c r="Y26" s="107">
        <f t="shared" si="0"/>
        <v>8</v>
      </c>
    </row>
    <row r="27" spans="1:25" ht="12.75">
      <c r="A27" s="3" t="s">
        <v>21</v>
      </c>
      <c r="B27" s="19">
        <v>74</v>
      </c>
      <c r="C27" s="29">
        <v>42</v>
      </c>
      <c r="D27" s="29">
        <v>33</v>
      </c>
      <c r="E27" s="20">
        <v>22</v>
      </c>
      <c r="F27" s="119">
        <v>110</v>
      </c>
      <c r="G27" s="25">
        <v>73</v>
      </c>
      <c r="H27" s="25">
        <v>36</v>
      </c>
      <c r="I27" s="25">
        <v>32</v>
      </c>
      <c r="J27" s="25">
        <v>30</v>
      </c>
      <c r="K27" s="25">
        <v>4</v>
      </c>
      <c r="L27" s="25">
        <v>5</v>
      </c>
      <c r="M27" s="25">
        <v>10</v>
      </c>
      <c r="N27" s="27">
        <v>12</v>
      </c>
      <c r="O27" s="29">
        <v>14</v>
      </c>
      <c r="P27" s="29">
        <v>21</v>
      </c>
      <c r="Q27" s="25"/>
      <c r="R27" s="25"/>
      <c r="S27" s="85"/>
      <c r="T27" s="25"/>
      <c r="U27" s="25"/>
      <c r="V27" s="86"/>
      <c r="W27" s="97">
        <v>241</v>
      </c>
      <c r="X27" s="106">
        <f t="shared" si="1"/>
        <v>5.809128630705394</v>
      </c>
      <c r="Y27" s="107">
        <f t="shared" si="0"/>
        <v>9.12863070539419</v>
      </c>
    </row>
    <row r="28" spans="1:25" ht="12.75">
      <c r="A28" s="3" t="s">
        <v>22</v>
      </c>
      <c r="B28" s="19">
        <v>39</v>
      </c>
      <c r="C28" s="29">
        <v>15</v>
      </c>
      <c r="D28" s="29">
        <v>16</v>
      </c>
      <c r="E28" s="20">
        <v>13</v>
      </c>
      <c r="F28" s="119">
        <v>57</v>
      </c>
      <c r="G28" s="25">
        <v>39</v>
      </c>
      <c r="H28" s="25">
        <v>11</v>
      </c>
      <c r="I28" s="25">
        <v>9</v>
      </c>
      <c r="J28" s="25">
        <v>15</v>
      </c>
      <c r="K28" s="25">
        <v>1</v>
      </c>
      <c r="L28" s="25">
        <v>2</v>
      </c>
      <c r="M28" s="25">
        <v>5</v>
      </c>
      <c r="N28" s="27">
        <v>7</v>
      </c>
      <c r="O28" s="29">
        <v>9</v>
      </c>
      <c r="P28" s="29">
        <v>10</v>
      </c>
      <c r="Q28" s="25"/>
      <c r="R28" s="25"/>
      <c r="S28" s="85"/>
      <c r="T28" s="25"/>
      <c r="U28" s="25"/>
      <c r="V28" s="86"/>
      <c r="W28" s="97">
        <v>127</v>
      </c>
      <c r="X28" s="106">
        <f t="shared" si="1"/>
        <v>7.086614173228346</v>
      </c>
      <c r="Y28" s="107">
        <f t="shared" si="0"/>
        <v>10.236220472440944</v>
      </c>
    </row>
    <row r="29" spans="1:25" ht="12.75">
      <c r="A29" s="3" t="s">
        <v>23</v>
      </c>
      <c r="B29" s="19">
        <v>16</v>
      </c>
      <c r="C29" s="29">
        <v>30</v>
      </c>
      <c r="D29" s="29">
        <v>19</v>
      </c>
      <c r="E29" s="20">
        <v>13</v>
      </c>
      <c r="F29" s="119">
        <v>51</v>
      </c>
      <c r="G29" s="25">
        <v>16</v>
      </c>
      <c r="H29" s="25">
        <v>30</v>
      </c>
      <c r="I29" s="25">
        <v>12</v>
      </c>
      <c r="J29" s="25">
        <v>17</v>
      </c>
      <c r="K29" s="25">
        <v>2</v>
      </c>
      <c r="L29" s="25">
        <v>3</v>
      </c>
      <c r="M29" s="25">
        <v>5</v>
      </c>
      <c r="N29" s="27">
        <v>7</v>
      </c>
      <c r="O29" s="29">
        <v>10</v>
      </c>
      <c r="P29" s="29">
        <v>12</v>
      </c>
      <c r="Q29" s="25"/>
      <c r="R29" s="25"/>
      <c r="S29" s="85"/>
      <c r="T29" s="25"/>
      <c r="U29" s="25"/>
      <c r="V29" s="86"/>
      <c r="W29" s="97">
        <v>80</v>
      </c>
      <c r="X29" s="106">
        <f t="shared" si="1"/>
        <v>12.5</v>
      </c>
      <c r="Y29" s="107">
        <f t="shared" si="0"/>
        <v>16.25</v>
      </c>
    </row>
    <row r="30" spans="1:25" ht="12.75">
      <c r="A30" s="3" t="s">
        <v>24</v>
      </c>
      <c r="B30" s="19">
        <v>32</v>
      </c>
      <c r="C30" s="29">
        <v>13</v>
      </c>
      <c r="D30" s="29">
        <v>21</v>
      </c>
      <c r="E30" s="20">
        <v>12</v>
      </c>
      <c r="F30" s="119">
        <v>34</v>
      </c>
      <c r="G30" s="25">
        <v>29</v>
      </c>
      <c r="H30" s="25">
        <v>12</v>
      </c>
      <c r="I30" s="25">
        <v>10</v>
      </c>
      <c r="J30" s="25">
        <v>18</v>
      </c>
      <c r="K30" s="25"/>
      <c r="L30" s="25">
        <v>1</v>
      </c>
      <c r="M30" s="25">
        <v>3</v>
      </c>
      <c r="N30" s="27">
        <v>4</v>
      </c>
      <c r="O30" s="29">
        <v>9</v>
      </c>
      <c r="P30" s="29">
        <v>11</v>
      </c>
      <c r="Q30" s="25"/>
      <c r="R30" s="25"/>
      <c r="S30" s="85"/>
      <c r="T30" s="25"/>
      <c r="U30" s="25"/>
      <c r="V30" s="86"/>
      <c r="W30" s="97">
        <v>147</v>
      </c>
      <c r="X30" s="106">
        <f t="shared" si="1"/>
        <v>6.122448979591836</v>
      </c>
      <c r="Y30" s="107">
        <f t="shared" si="0"/>
        <v>8.16326530612245</v>
      </c>
    </row>
    <row r="31" spans="1:25" ht="12.75">
      <c r="A31" s="3" t="s">
        <v>25</v>
      </c>
      <c r="B31" s="19">
        <v>39</v>
      </c>
      <c r="C31" s="29">
        <v>19</v>
      </c>
      <c r="D31" s="29">
        <v>23</v>
      </c>
      <c r="E31" s="20">
        <v>7</v>
      </c>
      <c r="F31" s="119">
        <v>56</v>
      </c>
      <c r="G31" s="25">
        <v>35</v>
      </c>
      <c r="H31" s="25">
        <v>11</v>
      </c>
      <c r="I31" s="25">
        <v>15</v>
      </c>
      <c r="J31" s="25">
        <v>23</v>
      </c>
      <c r="K31" s="25">
        <v>1</v>
      </c>
      <c r="L31" s="25">
        <v>2</v>
      </c>
      <c r="M31" s="25">
        <v>3</v>
      </c>
      <c r="N31" s="27">
        <v>3</v>
      </c>
      <c r="O31" s="29">
        <v>4</v>
      </c>
      <c r="P31" s="29">
        <v>7</v>
      </c>
      <c r="Q31" s="25"/>
      <c r="R31" s="25"/>
      <c r="S31" s="85"/>
      <c r="T31" s="25"/>
      <c r="U31" s="25"/>
      <c r="V31" s="86"/>
      <c r="W31" s="97">
        <v>109</v>
      </c>
      <c r="X31" s="106">
        <f t="shared" si="1"/>
        <v>3.669724770642202</v>
      </c>
      <c r="Y31" s="107">
        <f aca="true" t="shared" si="2" ref="Y31:Y36">E31*100/W31</f>
        <v>6.422018348623853</v>
      </c>
    </row>
    <row r="32" spans="1:25" ht="12.75">
      <c r="A32" s="3" t="s">
        <v>27</v>
      </c>
      <c r="B32" s="19">
        <v>402</v>
      </c>
      <c r="C32" s="25">
        <v>246</v>
      </c>
      <c r="D32" s="41">
        <v>299</v>
      </c>
      <c r="E32" s="40">
        <v>191</v>
      </c>
      <c r="F32" s="119">
        <v>181</v>
      </c>
      <c r="G32" s="25">
        <v>315</v>
      </c>
      <c r="H32" s="25">
        <v>138</v>
      </c>
      <c r="I32" s="25">
        <v>219</v>
      </c>
      <c r="J32" s="25">
        <v>182</v>
      </c>
      <c r="K32" s="25">
        <v>15</v>
      </c>
      <c r="L32" s="25">
        <v>41</v>
      </c>
      <c r="M32" s="25">
        <v>62</v>
      </c>
      <c r="N32" s="25">
        <v>91</v>
      </c>
      <c r="O32" s="29">
        <v>111</v>
      </c>
      <c r="P32" s="29">
        <v>130</v>
      </c>
      <c r="Q32" s="25"/>
      <c r="R32" s="25"/>
      <c r="S32" s="85"/>
      <c r="T32" s="25"/>
      <c r="U32" s="25"/>
      <c r="V32" s="86"/>
      <c r="W32" s="97">
        <v>3588</v>
      </c>
      <c r="X32" s="106">
        <f t="shared" si="1"/>
        <v>3.0936454849498327</v>
      </c>
      <c r="Y32" s="107">
        <f t="shared" si="2"/>
        <v>5.32329988851728</v>
      </c>
    </row>
    <row r="33" spans="1:25" ht="12.75">
      <c r="A33" s="3" t="s">
        <v>28</v>
      </c>
      <c r="B33" s="19">
        <v>134</v>
      </c>
      <c r="C33" s="25">
        <v>97</v>
      </c>
      <c r="D33" s="41">
        <v>50</v>
      </c>
      <c r="E33" s="40">
        <v>33</v>
      </c>
      <c r="F33" s="119">
        <v>151</v>
      </c>
      <c r="G33" s="25">
        <v>125</v>
      </c>
      <c r="H33" s="25">
        <v>91</v>
      </c>
      <c r="I33" s="25">
        <v>34</v>
      </c>
      <c r="J33" s="25">
        <v>43</v>
      </c>
      <c r="K33" s="25">
        <v>7</v>
      </c>
      <c r="L33" s="25">
        <v>14</v>
      </c>
      <c r="M33" s="25">
        <v>21</v>
      </c>
      <c r="N33" s="25">
        <v>23</v>
      </c>
      <c r="O33" s="29">
        <v>26</v>
      </c>
      <c r="P33" s="29">
        <v>30</v>
      </c>
      <c r="Q33" s="25"/>
      <c r="R33" s="25"/>
      <c r="S33" s="85"/>
      <c r="T33" s="25"/>
      <c r="U33" s="25"/>
      <c r="V33" s="86"/>
      <c r="W33" s="97">
        <v>649</v>
      </c>
      <c r="X33" s="106">
        <f t="shared" si="1"/>
        <v>4.006163328197227</v>
      </c>
      <c r="Y33" s="107">
        <f t="shared" si="2"/>
        <v>5.084745762711864</v>
      </c>
    </row>
    <row r="34" spans="1:25" ht="12.75">
      <c r="A34" s="3" t="s">
        <v>29</v>
      </c>
      <c r="B34" s="19">
        <v>113</v>
      </c>
      <c r="C34" s="25">
        <v>114</v>
      </c>
      <c r="D34" s="41">
        <v>87</v>
      </c>
      <c r="E34" s="40">
        <v>60</v>
      </c>
      <c r="F34" s="119">
        <v>162</v>
      </c>
      <c r="G34" s="25">
        <v>108</v>
      </c>
      <c r="H34" s="25">
        <v>106</v>
      </c>
      <c r="I34" s="25">
        <v>64</v>
      </c>
      <c r="J34" s="25">
        <v>83</v>
      </c>
      <c r="K34" s="25">
        <v>6</v>
      </c>
      <c r="L34" s="25">
        <v>16</v>
      </c>
      <c r="M34" s="25">
        <v>24</v>
      </c>
      <c r="N34" s="25">
        <v>33</v>
      </c>
      <c r="O34" s="29">
        <v>48</v>
      </c>
      <c r="P34" s="29">
        <v>54</v>
      </c>
      <c r="Q34" s="25"/>
      <c r="R34" s="25"/>
      <c r="S34" s="85"/>
      <c r="T34" s="25"/>
      <c r="U34" s="25"/>
      <c r="V34" s="86"/>
      <c r="W34" s="97">
        <v>584</v>
      </c>
      <c r="X34" s="106">
        <f t="shared" si="1"/>
        <v>8.219178082191782</v>
      </c>
      <c r="Y34" s="107">
        <f t="shared" si="2"/>
        <v>10.273972602739725</v>
      </c>
    </row>
    <row r="35" spans="1:25" ht="12.75">
      <c r="A35" s="3" t="s">
        <v>30</v>
      </c>
      <c r="B35" s="19">
        <v>68</v>
      </c>
      <c r="C35" s="25">
        <v>31</v>
      </c>
      <c r="D35" s="41">
        <v>40</v>
      </c>
      <c r="E35" s="40">
        <v>17</v>
      </c>
      <c r="F35" s="119">
        <v>73</v>
      </c>
      <c r="G35" s="25">
        <v>63</v>
      </c>
      <c r="H35" s="25">
        <v>25</v>
      </c>
      <c r="I35" s="25">
        <v>19</v>
      </c>
      <c r="J35" s="25">
        <v>36</v>
      </c>
      <c r="K35" s="25">
        <v>2</v>
      </c>
      <c r="L35" s="25">
        <v>3</v>
      </c>
      <c r="M35" s="25">
        <v>7</v>
      </c>
      <c r="N35" s="25">
        <v>9</v>
      </c>
      <c r="O35" s="29">
        <v>15</v>
      </c>
      <c r="P35" s="29">
        <v>16</v>
      </c>
      <c r="Q35" s="25"/>
      <c r="R35" s="25"/>
      <c r="S35" s="85"/>
      <c r="T35" s="25"/>
      <c r="U35" s="25"/>
      <c r="V35" s="86"/>
      <c r="W35" s="97">
        <v>265</v>
      </c>
      <c r="X35" s="106">
        <f t="shared" si="1"/>
        <v>5.660377358490566</v>
      </c>
      <c r="Y35" s="107">
        <f t="shared" si="2"/>
        <v>6.415094339622642</v>
      </c>
    </row>
    <row r="36" spans="1:25" ht="12.75">
      <c r="A36" s="3" t="s">
        <v>31</v>
      </c>
      <c r="B36" s="19">
        <v>141</v>
      </c>
      <c r="C36" s="25">
        <v>101</v>
      </c>
      <c r="D36" s="41">
        <v>96</v>
      </c>
      <c r="E36" s="40">
        <v>52</v>
      </c>
      <c r="F36" s="119">
        <v>84</v>
      </c>
      <c r="G36" s="25">
        <v>128</v>
      </c>
      <c r="H36" s="25">
        <v>84</v>
      </c>
      <c r="I36" s="25">
        <v>62</v>
      </c>
      <c r="J36" s="25">
        <v>78</v>
      </c>
      <c r="K36" s="25">
        <v>5</v>
      </c>
      <c r="L36" s="25">
        <v>11</v>
      </c>
      <c r="M36" s="25">
        <v>18</v>
      </c>
      <c r="N36" s="25">
        <v>25</v>
      </c>
      <c r="O36" s="29">
        <v>37</v>
      </c>
      <c r="P36" s="29">
        <v>46</v>
      </c>
      <c r="Q36" s="25"/>
      <c r="R36" s="25"/>
      <c r="S36" s="85"/>
      <c r="T36" s="25"/>
      <c r="U36" s="25"/>
      <c r="V36" s="86"/>
      <c r="W36" s="97">
        <v>638</v>
      </c>
      <c r="X36" s="106">
        <f t="shared" si="1"/>
        <v>5.799373040752351</v>
      </c>
      <c r="Y36" s="107">
        <f t="shared" si="2"/>
        <v>8.150470219435737</v>
      </c>
    </row>
    <row r="37" spans="1:25" ht="12.75">
      <c r="A37" s="3"/>
      <c r="B37" s="14"/>
      <c r="C37" s="15"/>
      <c r="D37" s="132"/>
      <c r="E37" s="17"/>
      <c r="F37" s="120"/>
      <c r="G37" s="62"/>
      <c r="H37" s="62"/>
      <c r="I37" s="62"/>
      <c r="J37" s="62"/>
      <c r="K37" s="62"/>
      <c r="L37" s="62"/>
      <c r="M37" s="62"/>
      <c r="N37" s="62"/>
      <c r="O37" s="75"/>
      <c r="P37" s="75"/>
      <c r="Q37" s="62"/>
      <c r="R37" s="62"/>
      <c r="S37" s="85"/>
      <c r="T37" s="25"/>
      <c r="U37" s="25"/>
      <c r="V37" s="86"/>
      <c r="W37" s="97"/>
      <c r="X37" s="106"/>
      <c r="Y37" s="107"/>
    </row>
    <row r="38" spans="1:25" ht="13.5" thickBot="1">
      <c r="A38" s="4" t="s">
        <v>34</v>
      </c>
      <c r="B38" s="16">
        <f aca="true" t="shared" si="3" ref="B38:V38">SUM(B7:B36)</f>
        <v>1734</v>
      </c>
      <c r="C38" s="35">
        <f t="shared" si="3"/>
        <v>1175</v>
      </c>
      <c r="D38" s="133">
        <v>1054</v>
      </c>
      <c r="E38" s="43">
        <f>SUM(E7:E36)</f>
        <v>635</v>
      </c>
      <c r="F38" s="121">
        <f t="shared" si="3"/>
        <v>1831</v>
      </c>
      <c r="G38" s="35">
        <f t="shared" si="3"/>
        <v>1531</v>
      </c>
      <c r="H38" s="35">
        <f t="shared" si="3"/>
        <v>944</v>
      </c>
      <c r="I38" s="35">
        <v>787</v>
      </c>
      <c r="J38" s="35">
        <v>840</v>
      </c>
      <c r="K38" s="35">
        <f t="shared" si="3"/>
        <v>84</v>
      </c>
      <c r="L38" s="35">
        <f t="shared" si="3"/>
        <v>165</v>
      </c>
      <c r="M38" s="35">
        <f t="shared" si="3"/>
        <v>259</v>
      </c>
      <c r="N38" s="35">
        <f t="shared" si="3"/>
        <v>345</v>
      </c>
      <c r="O38" s="35">
        <f t="shared" si="3"/>
        <v>444</v>
      </c>
      <c r="P38" s="35">
        <f t="shared" si="3"/>
        <v>516</v>
      </c>
      <c r="Q38" s="35">
        <f t="shared" si="3"/>
        <v>0</v>
      </c>
      <c r="R38" s="35">
        <f t="shared" si="3"/>
        <v>0</v>
      </c>
      <c r="S38" s="35">
        <f t="shared" si="3"/>
        <v>0</v>
      </c>
      <c r="T38" s="35">
        <f t="shared" si="3"/>
        <v>0</v>
      </c>
      <c r="U38" s="35">
        <f t="shared" si="3"/>
        <v>0</v>
      </c>
      <c r="V38" s="35">
        <f t="shared" si="3"/>
        <v>0</v>
      </c>
      <c r="W38" s="16">
        <f>SUM(W7:W36)</f>
        <v>9482</v>
      </c>
      <c r="X38" s="159">
        <f t="shared" si="1"/>
        <v>4.682556422695634</v>
      </c>
      <c r="Y38" s="122">
        <f>E38*100/W38</f>
        <v>6.696899388314701</v>
      </c>
    </row>
    <row r="39" spans="13:23" ht="12.75"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69"/>
    </row>
    <row r="40" spans="1:23" ht="20.25" customHeight="1">
      <c r="A40" s="280" t="s">
        <v>76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69"/>
    </row>
    <row r="41" spans="13:23" ht="13.5" thickBot="1">
      <c r="M41" s="69"/>
      <c r="N41" s="69"/>
      <c r="O41" s="69"/>
      <c r="P41" s="69"/>
      <c r="Q41" s="69"/>
      <c r="R41" s="69"/>
      <c r="S41" s="69"/>
      <c r="T41" s="69"/>
      <c r="U41" s="69"/>
      <c r="V41" s="71"/>
      <c r="W41" s="69"/>
    </row>
    <row r="42" spans="1:5" ht="13.5" thickBot="1">
      <c r="A42" s="215" t="s">
        <v>0</v>
      </c>
      <c r="B42" s="227" t="s">
        <v>46</v>
      </c>
      <c r="C42" s="231"/>
      <c r="D42" s="231"/>
      <c r="E42" s="228"/>
    </row>
    <row r="43" spans="1:22" ht="13.5" thickBot="1">
      <c r="A43" s="216"/>
      <c r="B43" s="233"/>
      <c r="C43" s="234"/>
      <c r="D43" s="234"/>
      <c r="E43" s="234"/>
      <c r="F43" s="281" t="s">
        <v>53</v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3"/>
    </row>
    <row r="44" spans="1:22" ht="13.5" thickBot="1">
      <c r="A44" s="217"/>
      <c r="B44" s="61">
        <v>2015</v>
      </c>
      <c r="C44" s="63">
        <v>2016</v>
      </c>
      <c r="D44" s="34">
        <v>2017</v>
      </c>
      <c r="E44" s="34" t="s">
        <v>66</v>
      </c>
      <c r="F44" s="87">
        <v>2013</v>
      </c>
      <c r="G44" s="88">
        <v>2014</v>
      </c>
      <c r="H44" s="89">
        <v>2015</v>
      </c>
      <c r="I44" s="88">
        <v>2016</v>
      </c>
      <c r="J44" s="88">
        <v>2017</v>
      </c>
      <c r="K44" s="90" t="s">
        <v>62</v>
      </c>
      <c r="L44" s="90" t="s">
        <v>63</v>
      </c>
      <c r="M44" s="90" t="s">
        <v>64</v>
      </c>
      <c r="N44" s="90" t="s">
        <v>65</v>
      </c>
      <c r="O44" s="90" t="s">
        <v>66</v>
      </c>
      <c r="P44" s="90" t="s">
        <v>67</v>
      </c>
      <c r="Q44" s="90" t="s">
        <v>68</v>
      </c>
      <c r="R44" s="90" t="s">
        <v>69</v>
      </c>
      <c r="S44" s="72" t="s">
        <v>70</v>
      </c>
      <c r="T44" s="72" t="s">
        <v>71</v>
      </c>
      <c r="U44" s="90" t="s">
        <v>72</v>
      </c>
      <c r="V44" s="102" t="s">
        <v>73</v>
      </c>
    </row>
    <row r="45" spans="1:22" ht="12.75">
      <c r="A45" s="26" t="s">
        <v>1</v>
      </c>
      <c r="B45" s="37">
        <v>196.33169723585638</v>
      </c>
      <c r="C45" s="38">
        <v>109.32375449008278</v>
      </c>
      <c r="D45" s="8">
        <v>138.3788386822077</v>
      </c>
      <c r="E45" s="8">
        <f>'на 100 тыс'!AL7</f>
        <v>151.67857334694096</v>
      </c>
      <c r="F45" s="7">
        <v>250.48563541560168</v>
      </c>
      <c r="G45" s="8">
        <v>185.99845001291655</v>
      </c>
      <c r="H45" s="8">
        <v>109.32375449008278</v>
      </c>
      <c r="I45" s="36">
        <v>121.1</v>
      </c>
      <c r="J45" s="36">
        <v>127.73431262973016</v>
      </c>
      <c r="K45" s="36">
        <v>250.65729948374045</v>
      </c>
      <c r="L45" s="8">
        <v>164.61759540156476</v>
      </c>
      <c r="M45" s="8">
        <v>130.71923510769727</v>
      </c>
      <c r="N45" s="8">
        <v>163.39904388462156</v>
      </c>
      <c r="O45" s="8">
        <v>168.77585002954288</v>
      </c>
      <c r="P45" s="8">
        <v>118.08504976315929</v>
      </c>
      <c r="Q45" s="8">
        <v>128.30911703656395</v>
      </c>
      <c r="R45" s="8">
        <v>135.89866411198042</v>
      </c>
      <c r="S45" s="8">
        <v>128.08558198946193</v>
      </c>
      <c r="T45" s="8">
        <v>134.2327957847677</v>
      </c>
      <c r="U45" s="8">
        <v>127.97913672893715</v>
      </c>
      <c r="V45" s="21">
        <v>127.73431262973016</v>
      </c>
    </row>
    <row r="46" spans="1:22" ht="12.75">
      <c r="A46" s="3" t="s">
        <v>2</v>
      </c>
      <c r="B46" s="9">
        <v>216.3974398049375</v>
      </c>
      <c r="C46" s="10">
        <v>126.82504330611235</v>
      </c>
      <c r="D46" s="8">
        <v>114.98658489842852</v>
      </c>
      <c r="E46" s="8">
        <f>'на 100 тыс'!AL8</f>
        <v>137.05992751747345</v>
      </c>
      <c r="F46" s="9">
        <v>328.9768818972994</v>
      </c>
      <c r="G46" s="10">
        <v>182.8710758914965</v>
      </c>
      <c r="H46" s="8">
        <v>126.82504330611235</v>
      </c>
      <c r="I46" s="36">
        <v>106.8</v>
      </c>
      <c r="J46" s="36">
        <v>108.59844129296026</v>
      </c>
      <c r="K46" s="36">
        <v>263.24900983774114</v>
      </c>
      <c r="L46" s="10">
        <v>177.8267535454197</v>
      </c>
      <c r="M46" s="10">
        <v>170.61869013719908</v>
      </c>
      <c r="N46" s="10">
        <v>147.6507895418069</v>
      </c>
      <c r="O46" s="10">
        <v>140.7778928294072</v>
      </c>
      <c r="P46" s="8">
        <v>103.0790852178357</v>
      </c>
      <c r="Q46" s="10">
        <v>99.00344959754695</v>
      </c>
      <c r="R46" s="10">
        <v>95.94991695413313</v>
      </c>
      <c r="S46" s="10">
        <v>98.22090200587708</v>
      </c>
      <c r="T46" s="10">
        <v>107.41024658234318</v>
      </c>
      <c r="U46" s="10">
        <v>101.24249393126358</v>
      </c>
      <c r="V46" s="39">
        <v>108.59844129296026</v>
      </c>
    </row>
    <row r="47" spans="1:22" ht="12.75">
      <c r="A47" s="3" t="s">
        <v>3</v>
      </c>
      <c r="B47" s="9">
        <v>203.03280248715183</v>
      </c>
      <c r="C47" s="10">
        <v>108.54990102803141</v>
      </c>
      <c r="D47" s="8">
        <v>83.9901796097687</v>
      </c>
      <c r="E47" s="8">
        <f>'на 100 тыс'!AL9</f>
        <v>132.05447165117192</v>
      </c>
      <c r="F47" s="9">
        <v>376.9791404875597</v>
      </c>
      <c r="G47" s="10">
        <v>177.65370217625784</v>
      </c>
      <c r="H47" s="8">
        <v>108.54990102803141</v>
      </c>
      <c r="I47" s="36">
        <v>83.5</v>
      </c>
      <c r="J47" s="36">
        <v>83.9901796097687</v>
      </c>
      <c r="K47" s="36">
        <v>152.13851918852563</v>
      </c>
      <c r="L47" s="10">
        <v>159.86561571262436</v>
      </c>
      <c r="M47" s="10">
        <v>132.77464973156998</v>
      </c>
      <c r="N47" s="10">
        <v>159.329579677884</v>
      </c>
      <c r="O47" s="10">
        <v>142.41848893544585</v>
      </c>
      <c r="P47" s="8">
        <v>91.21979583925572</v>
      </c>
      <c r="Q47" s="10">
        <v>100.1292156609381</v>
      </c>
      <c r="R47" s="10">
        <v>87.33686522806565</v>
      </c>
      <c r="S47" s="10">
        <v>77.7426024034113</v>
      </c>
      <c r="T47" s="10">
        <v>85.35340483266572</v>
      </c>
      <c r="U47" s="10">
        <v>84.73963044320972</v>
      </c>
      <c r="V47" s="39">
        <v>83.9901796097687</v>
      </c>
    </row>
    <row r="48" spans="1:22" ht="12.75">
      <c r="A48" s="3" t="s">
        <v>4</v>
      </c>
      <c r="B48" s="9">
        <v>60.75334143377886</v>
      </c>
      <c r="C48" s="10">
        <v>77.95831281798786</v>
      </c>
      <c r="D48" s="8">
        <v>28.868360277136258</v>
      </c>
      <c r="E48" s="8">
        <f>'на 100 тыс'!AL10</f>
        <v>24.93098759836842</v>
      </c>
      <c r="F48" s="9">
        <v>20.350848630387887</v>
      </c>
      <c r="G48" s="10">
        <v>56.70311867152694</v>
      </c>
      <c r="H48" s="8">
        <v>77.95831281798786</v>
      </c>
      <c r="I48" s="36">
        <v>32.9</v>
      </c>
      <c r="J48" s="36">
        <v>24.744308808973937</v>
      </c>
      <c r="K48" s="36">
        <v>0</v>
      </c>
      <c r="L48" s="10">
        <v>0</v>
      </c>
      <c r="M48" s="10">
        <v>16.711301553294053</v>
      </c>
      <c r="N48" s="10">
        <v>12.533476164970539</v>
      </c>
      <c r="O48" s="10">
        <v>9.958386551852003</v>
      </c>
      <c r="P48" s="8">
        <v>16.63642362256681</v>
      </c>
      <c r="Q48" s="10">
        <v>21.304849884526558</v>
      </c>
      <c r="R48" s="10">
        <v>18.582975915539425</v>
      </c>
      <c r="S48" s="10">
        <v>16.541570438799077</v>
      </c>
      <c r="T48" s="10">
        <v>24.764929066314746</v>
      </c>
      <c r="U48" s="10">
        <v>22.53794127350709</v>
      </c>
      <c r="V48" s="39">
        <v>24.744308808973937</v>
      </c>
    </row>
    <row r="49" spans="1:22" ht="12.75">
      <c r="A49" s="3" t="s">
        <v>5</v>
      </c>
      <c r="B49" s="9">
        <v>204.49897750511246</v>
      </c>
      <c r="C49" s="10">
        <v>128.3996731644683</v>
      </c>
      <c r="D49" s="8">
        <v>79.44753407076942</v>
      </c>
      <c r="E49" s="8">
        <f>'на 100 тыс'!AL11</f>
        <v>190.0797889049444</v>
      </c>
      <c r="F49" s="9">
        <v>192.79841224836971</v>
      </c>
      <c r="G49" s="10">
        <v>204.49897750511246</v>
      </c>
      <c r="H49" s="8">
        <v>128.3996731644683</v>
      </c>
      <c r="I49" s="36">
        <v>77.3</v>
      </c>
      <c r="J49" s="36">
        <v>61.113487746745704</v>
      </c>
      <c r="K49" s="36">
        <v>143.91004094603676</v>
      </c>
      <c r="L49" s="10">
        <v>113.41441056041069</v>
      </c>
      <c r="M49" s="10">
        <v>178.3753219827857</v>
      </c>
      <c r="N49" s="10">
        <v>191.11641641012753</v>
      </c>
      <c r="O49" s="10">
        <v>167.0352453351762</v>
      </c>
      <c r="P49" s="8">
        <v>73.95954287111165</v>
      </c>
      <c r="Q49" s="10">
        <v>63.14245553993767</v>
      </c>
      <c r="R49" s="10">
        <v>55.07547515736724</v>
      </c>
      <c r="S49" s="10">
        <v>49.02523987043941</v>
      </c>
      <c r="T49" s="10">
        <v>44.038379270304965</v>
      </c>
      <c r="U49" s="10">
        <v>60.11733789647375</v>
      </c>
      <c r="V49" s="39">
        <v>61.113487746745704</v>
      </c>
    </row>
    <row r="50" spans="1:22" ht="12.75">
      <c r="A50" s="3" t="s">
        <v>6</v>
      </c>
      <c r="B50" s="9">
        <v>125.81493766441724</v>
      </c>
      <c r="C50" s="10">
        <v>105.33707865168539</v>
      </c>
      <c r="D50" s="8">
        <v>60.23370678231538</v>
      </c>
      <c r="E50" s="8">
        <f>'на 100 тыс'!AL12</f>
        <v>74.3640162221949</v>
      </c>
      <c r="F50" s="9">
        <v>472.60042759086303</v>
      </c>
      <c r="G50" s="10">
        <v>125.81493766441724</v>
      </c>
      <c r="H50" s="8">
        <v>105.33707865168539</v>
      </c>
      <c r="I50" s="36">
        <v>94.7</v>
      </c>
      <c r="J50" s="36">
        <v>60.23370678231538</v>
      </c>
      <c r="K50" s="36">
        <v>141.83833273099626</v>
      </c>
      <c r="L50" s="10">
        <v>149.04228406216117</v>
      </c>
      <c r="M50" s="10">
        <v>99.69276145999754</v>
      </c>
      <c r="N50" s="10">
        <v>74.76957109499814</v>
      </c>
      <c r="O50" s="10">
        <v>59.40764409487525</v>
      </c>
      <c r="P50" s="8">
        <v>121.49138657993012</v>
      </c>
      <c r="Q50" s="10">
        <v>103.72244307914708</v>
      </c>
      <c r="R50" s="10">
        <v>90.4710275870377</v>
      </c>
      <c r="S50" s="10">
        <v>80.53246596795566</v>
      </c>
      <c r="T50" s="10">
        <v>72.34068184556078</v>
      </c>
      <c r="U50" s="10">
        <v>65.8354415130707</v>
      </c>
      <c r="V50" s="39">
        <v>60.23370678231538</v>
      </c>
    </row>
    <row r="51" spans="1:22" ht="12.75">
      <c r="A51" s="3" t="s">
        <v>7</v>
      </c>
      <c r="B51" s="9">
        <v>293.0880078156802</v>
      </c>
      <c r="C51" s="10">
        <v>73.90376088027591</v>
      </c>
      <c r="D51" s="8">
        <v>82.82945415389713</v>
      </c>
      <c r="E51" s="8">
        <f>'на 100 тыс'!AL13</f>
        <v>118.21987775265846</v>
      </c>
      <c r="F51" s="9">
        <v>384.86209108402824</v>
      </c>
      <c r="G51" s="10">
        <v>293.0880078156802</v>
      </c>
      <c r="H51" s="8">
        <v>73.90376088027591</v>
      </c>
      <c r="I51" s="36">
        <v>57.8</v>
      </c>
      <c r="J51" s="36">
        <v>82.82945415389713</v>
      </c>
      <c r="K51" s="36">
        <v>487.6169966039924</v>
      </c>
      <c r="L51" s="10">
        <v>256.19150169800383</v>
      </c>
      <c r="M51" s="10">
        <v>169.8065812609897</v>
      </c>
      <c r="N51" s="10">
        <v>127.35493594574226</v>
      </c>
      <c r="O51" s="10">
        <v>121.42677719166038</v>
      </c>
      <c r="P51" s="8">
        <v>66.82680361136418</v>
      </c>
      <c r="Q51" s="10">
        <v>71.31616002650543</v>
      </c>
      <c r="R51" s="10">
        <v>74.6459040834921</v>
      </c>
      <c r="S51" s="10">
        <v>88.59438416300836</v>
      </c>
      <c r="T51" s="10">
        <v>99.47817443883046</v>
      </c>
      <c r="U51" s="10">
        <v>90.53259339020956</v>
      </c>
      <c r="V51" s="39">
        <v>82.82945415389713</v>
      </c>
    </row>
    <row r="52" spans="1:22" ht="12.75">
      <c r="A52" s="3" t="s">
        <v>8</v>
      </c>
      <c r="B52" s="9">
        <v>41.664186655556215</v>
      </c>
      <c r="C52" s="10">
        <v>45.02476361999099</v>
      </c>
      <c r="D52" s="8">
        <v>37.49330476700589</v>
      </c>
      <c r="E52" s="8">
        <f>'на 100 тыс'!AL14</f>
        <v>39.86060973360386</v>
      </c>
      <c r="F52" s="9">
        <v>17.82001782001782</v>
      </c>
      <c r="G52" s="10">
        <v>23.80810666031784</v>
      </c>
      <c r="H52" s="8">
        <v>45.02476361999099</v>
      </c>
      <c r="I52" s="36">
        <v>29.2</v>
      </c>
      <c r="J52" s="36">
        <v>21.424745581146222</v>
      </c>
      <c r="K52" s="36">
        <v>15.765934654525974</v>
      </c>
      <c r="L52" s="10">
        <v>24.85002678093198</v>
      </c>
      <c r="M52" s="10">
        <v>21.374930831862137</v>
      </c>
      <c r="N52" s="10">
        <v>16.0311981238966</v>
      </c>
      <c r="O52" s="10">
        <v>19.106215909989196</v>
      </c>
      <c r="P52" s="8">
        <v>21.606855918585964</v>
      </c>
      <c r="Q52" s="10">
        <v>18.446705945366897</v>
      </c>
      <c r="R52" s="10">
        <v>18.101231922870916</v>
      </c>
      <c r="S52" s="10">
        <v>19.693358328869845</v>
      </c>
      <c r="T52" s="10">
        <v>19.298339582217466</v>
      </c>
      <c r="U52" s="10">
        <v>19.02651312265667</v>
      </c>
      <c r="V52" s="39">
        <v>21.424745581146222</v>
      </c>
    </row>
    <row r="53" spans="1:22" ht="12.75">
      <c r="A53" s="3" t="s">
        <v>9</v>
      </c>
      <c r="B53" s="9">
        <v>200.57766367137356</v>
      </c>
      <c r="C53" s="10">
        <v>99.58014856281623</v>
      </c>
      <c r="D53" s="8">
        <v>46.16805170821792</v>
      </c>
      <c r="E53" s="8">
        <f>'на 100 тыс'!AL15</f>
        <v>38.688551542719345</v>
      </c>
      <c r="F53" s="9">
        <v>212.07221058770511</v>
      </c>
      <c r="G53" s="10">
        <v>157.7877620881472</v>
      </c>
      <c r="H53" s="8">
        <v>99.58014856281623</v>
      </c>
      <c r="I53" s="36">
        <v>32.4</v>
      </c>
      <c r="J53" s="36">
        <v>29.87344522296453</v>
      </c>
      <c r="K53" s="36">
        <v>31.975449459562217</v>
      </c>
      <c r="L53" s="10">
        <v>33.599478572592474</v>
      </c>
      <c r="M53" s="10">
        <v>33.34246725489122</v>
      </c>
      <c r="N53" s="10">
        <v>25.00685044116841</v>
      </c>
      <c r="O53" s="10">
        <v>26.492026086479967</v>
      </c>
      <c r="P53" s="8">
        <v>27.38851773396339</v>
      </c>
      <c r="Q53" s="10">
        <v>28.059312367606324</v>
      </c>
      <c r="R53" s="10">
        <v>28.55358209765901</v>
      </c>
      <c r="S53" s="10">
        <v>29.047851827711696</v>
      </c>
      <c r="T53" s="10">
        <v>29.354733583183968</v>
      </c>
      <c r="U53" s="10">
        <v>32.65167562870023</v>
      </c>
      <c r="V53" s="39">
        <v>29.87344522296453</v>
      </c>
    </row>
    <row r="54" spans="1:22" ht="12.75">
      <c r="A54" s="3" t="s">
        <v>10</v>
      </c>
      <c r="B54" s="9">
        <v>161.7001617001617</v>
      </c>
      <c r="C54" s="10">
        <v>92.59795127032814</v>
      </c>
      <c r="D54" s="8">
        <v>124.01818933443572</v>
      </c>
      <c r="E54" s="8">
        <f>'на 100 тыс'!AL16</f>
        <v>169.3331734228832</v>
      </c>
      <c r="F54" s="9">
        <v>148.0553499231251</v>
      </c>
      <c r="G54" s="10">
        <v>155.92515592515593</v>
      </c>
      <c r="H54" s="8">
        <v>92.59795127032814</v>
      </c>
      <c r="I54" s="36">
        <v>75.7</v>
      </c>
      <c r="J54" s="36">
        <v>118.11256127089116</v>
      </c>
      <c r="K54" s="36">
        <v>208.59859446052087</v>
      </c>
      <c r="L54" s="10">
        <v>219.19329120651983</v>
      </c>
      <c r="M54" s="10">
        <v>170.25665627248742</v>
      </c>
      <c r="N54" s="10">
        <v>164.17606140561284</v>
      </c>
      <c r="O54" s="10">
        <v>173.9266011033821</v>
      </c>
      <c r="P54" s="8">
        <v>83.38156262918561</v>
      </c>
      <c r="Q54" s="10">
        <v>91.52542372881355</v>
      </c>
      <c r="R54" s="10">
        <v>97.5727868658832</v>
      </c>
      <c r="S54" s="10">
        <v>86.85407193054982</v>
      </c>
      <c r="T54" s="10">
        <v>106.38988956475522</v>
      </c>
      <c r="U54" s="10">
        <v>109.73247504872143</v>
      </c>
      <c r="V54" s="39">
        <v>118.11256127089116</v>
      </c>
    </row>
    <row r="55" spans="1:22" ht="12.75">
      <c r="A55" s="3" t="s">
        <v>11</v>
      </c>
      <c r="B55" s="9">
        <v>241.0883416566213</v>
      </c>
      <c r="C55" s="10">
        <v>105.46669010370891</v>
      </c>
      <c r="D55" s="8">
        <v>91.9709371838499</v>
      </c>
      <c r="E55" s="8">
        <f>'на 100 тыс'!AL17</f>
        <v>132.62258125117415</v>
      </c>
      <c r="F55" s="9">
        <v>414.0261934938741</v>
      </c>
      <c r="G55" s="10">
        <v>223.8677458240055</v>
      </c>
      <c r="H55" s="8">
        <v>105.46669010370891</v>
      </c>
      <c r="I55" s="36">
        <v>107.6</v>
      </c>
      <c r="J55" s="36">
        <v>91.9709371838499</v>
      </c>
      <c r="K55" s="36">
        <v>216.5731628805297</v>
      </c>
      <c r="L55" s="10">
        <v>227.57288696771818</v>
      </c>
      <c r="M55" s="10">
        <v>190.49408228442607</v>
      </c>
      <c r="N55" s="10">
        <v>200.0187863986474</v>
      </c>
      <c r="O55" s="10">
        <v>158.92353935750518</v>
      </c>
      <c r="P55" s="8">
        <v>74.20215211993009</v>
      </c>
      <c r="Q55" s="10">
        <v>63.34958153223581</v>
      </c>
      <c r="R55" s="10">
        <v>69.07017382507128</v>
      </c>
      <c r="S55" s="10">
        <v>61.482571507403655</v>
      </c>
      <c r="T55" s="10">
        <v>77.31996689046262</v>
      </c>
      <c r="U55" s="10">
        <v>80.41938747355834</v>
      </c>
      <c r="V55" s="39">
        <v>91.9709371838499</v>
      </c>
    </row>
    <row r="56" spans="1:22" ht="12.75">
      <c r="A56" s="3" t="s">
        <v>12</v>
      </c>
      <c r="B56" s="9">
        <v>205.77093953140346</v>
      </c>
      <c r="C56" s="10">
        <v>209.30453810293977</v>
      </c>
      <c r="D56" s="8">
        <v>93.04147691102297</v>
      </c>
      <c r="E56" s="8">
        <f>'на 100 тыс'!AL18</f>
        <v>160</v>
      </c>
      <c r="F56" s="9">
        <v>299.0430622009569</v>
      </c>
      <c r="G56" s="10">
        <v>177.71126595893935</v>
      </c>
      <c r="H56" s="8">
        <v>209.30453810293977</v>
      </c>
      <c r="I56" s="36">
        <v>120.4</v>
      </c>
      <c r="J56" s="36">
        <v>83.24763723617845</v>
      </c>
      <c r="K56" s="36">
        <v>115.3126683316194</v>
      </c>
      <c r="L56" s="10">
        <v>181.75407668576463</v>
      </c>
      <c r="M56" s="10">
        <v>180.98165592464056</v>
      </c>
      <c r="N56" s="10">
        <v>150.81804660386712</v>
      </c>
      <c r="O56" s="10">
        <v>143.79771938522558</v>
      </c>
      <c r="P56" s="8">
        <v>88.8937858087263</v>
      </c>
      <c r="Q56" s="10">
        <v>92.75745556045247</v>
      </c>
      <c r="R56" s="10">
        <v>88.26208314969884</v>
      </c>
      <c r="S56" s="10">
        <v>85.11336369423633</v>
      </c>
      <c r="T56" s="10">
        <v>82.3368101464179</v>
      </c>
      <c r="U56" s="10">
        <v>74.93266735223544</v>
      </c>
      <c r="V56" s="39">
        <v>83.24763723617845</v>
      </c>
    </row>
    <row r="57" spans="1:22" ht="12.75">
      <c r="A57" s="3" t="s">
        <v>13</v>
      </c>
      <c r="B57" s="9">
        <v>221.28447920955125</v>
      </c>
      <c r="C57" s="10">
        <v>123.29822758797842</v>
      </c>
      <c r="D57" s="8">
        <v>127.17926977902601</v>
      </c>
      <c r="E57" s="8">
        <f>'на 100 тыс'!AL19</f>
        <v>142.55966943946066</v>
      </c>
      <c r="F57" s="9">
        <v>398.44707805476094</v>
      </c>
      <c r="G57" s="10">
        <v>210.99217785096747</v>
      </c>
      <c r="H57" s="8">
        <v>123.29822758797842</v>
      </c>
      <c r="I57" s="36">
        <v>114.7</v>
      </c>
      <c r="J57" s="36">
        <v>127.17926977902601</v>
      </c>
      <c r="K57" s="36">
        <v>187.17609029728152</v>
      </c>
      <c r="L57" s="10">
        <v>98.34137035663187</v>
      </c>
      <c r="M57" s="10">
        <v>176.41494046648182</v>
      </c>
      <c r="N57" s="10">
        <v>181.92790735605936</v>
      </c>
      <c r="O57" s="10">
        <v>170.83129451421735</v>
      </c>
      <c r="P57" s="8">
        <v>96.1952201891108</v>
      </c>
      <c r="Q57" s="10">
        <v>100.37623867309628</v>
      </c>
      <c r="R57" s="10">
        <v>111.43023687138995</v>
      </c>
      <c r="S57" s="10">
        <v>106.27417730909862</v>
      </c>
      <c r="T57" s="10">
        <v>120.92098987864978</v>
      </c>
      <c r="U57" s="10">
        <v>115.83911822372954</v>
      </c>
      <c r="V57" s="39">
        <v>127.17926977902601</v>
      </c>
    </row>
    <row r="58" spans="1:22" ht="12.75">
      <c r="A58" s="3" t="s">
        <v>14</v>
      </c>
      <c r="B58" s="9">
        <v>161.7959348771362</v>
      </c>
      <c r="C58" s="10">
        <v>73.00031285848368</v>
      </c>
      <c r="D58" s="8">
        <v>137.69727783073827</v>
      </c>
      <c r="E58" s="8">
        <f>'на 100 тыс'!AL20</f>
        <v>195.3405789303777</v>
      </c>
      <c r="F58" s="9">
        <v>415.96513815984946</v>
      </c>
      <c r="G58" s="10">
        <v>141.57144301749418</v>
      </c>
      <c r="H58" s="8">
        <v>73.00031285848368</v>
      </c>
      <c r="I58" s="36">
        <v>41.8</v>
      </c>
      <c r="J58" s="36">
        <v>84.7367863573774</v>
      </c>
      <c r="K58" s="36">
        <v>124.71136532147017</v>
      </c>
      <c r="L58" s="10">
        <v>65.52272005084207</v>
      </c>
      <c r="M58" s="10">
        <v>130.9372646077693</v>
      </c>
      <c r="N58" s="10">
        <v>163.67158075971162</v>
      </c>
      <c r="O58" s="10">
        <v>182.06176692133863</v>
      </c>
      <c r="P58" s="8">
        <v>64.09278678106132</v>
      </c>
      <c r="Q58" s="10">
        <v>91.19796631712742</v>
      </c>
      <c r="R58" s="10">
        <v>111.36532147018325</v>
      </c>
      <c r="S58" s="10">
        <v>99.13144793983689</v>
      </c>
      <c r="T58" s="10">
        <v>89.04777036330898</v>
      </c>
      <c r="U58" s="10">
        <v>81.04014405253682</v>
      </c>
      <c r="V58" s="39">
        <v>84.7367863573774</v>
      </c>
    </row>
    <row r="59" spans="1:22" ht="12.75">
      <c r="A59" s="3" t="s">
        <v>15</v>
      </c>
      <c r="B59" s="9">
        <v>240.96385542168676</v>
      </c>
      <c r="C59" s="10">
        <v>202.27829234536358</v>
      </c>
      <c r="D59" s="8">
        <v>55.53087516659262</v>
      </c>
      <c r="E59" s="8">
        <f>'на 100 тыс'!AL21</f>
        <v>158.6048079083352</v>
      </c>
      <c r="F59" s="9">
        <v>163.04901661061857</v>
      </c>
      <c r="G59" s="10">
        <v>230.48716605552644</v>
      </c>
      <c r="H59" s="8">
        <v>202.27829234536358</v>
      </c>
      <c r="I59" s="36">
        <v>76.2</v>
      </c>
      <c r="J59" s="36">
        <v>55.53087516659262</v>
      </c>
      <c r="K59" s="36">
        <v>261.5282096845846</v>
      </c>
      <c r="L59" s="10">
        <v>137.4055975122168</v>
      </c>
      <c r="M59" s="10">
        <v>91.1255897551112</v>
      </c>
      <c r="N59" s="10">
        <v>68.3441923163334</v>
      </c>
      <c r="O59" s="10">
        <v>81.4536059312514</v>
      </c>
      <c r="P59" s="8">
        <v>112.00577521101731</v>
      </c>
      <c r="Q59" s="10">
        <v>95.62416703687249</v>
      </c>
      <c r="R59" s="10">
        <v>83.40737450022212</v>
      </c>
      <c r="S59" s="10">
        <v>74.24478009773433</v>
      </c>
      <c r="T59" s="10">
        <v>66.69258107507774</v>
      </c>
      <c r="U59" s="10">
        <v>60.69524655708573</v>
      </c>
      <c r="V59" s="39">
        <v>55.53087516659262</v>
      </c>
    </row>
    <row r="60" spans="1:22" ht="12.75">
      <c r="A60" s="3" t="s">
        <v>16</v>
      </c>
      <c r="B60" s="9">
        <v>111.11444788131776</v>
      </c>
      <c r="C60" s="10">
        <v>144.19610670511895</v>
      </c>
      <c r="D60" s="8">
        <v>86.1531148807225</v>
      </c>
      <c r="E60" s="8">
        <f>'на 100 тыс'!AL22</f>
        <v>84.14685022945348</v>
      </c>
      <c r="F60" s="9">
        <v>96.92857575573998</v>
      </c>
      <c r="G60" s="10">
        <v>99.10207513739151</v>
      </c>
      <c r="H60" s="8">
        <v>144.19610670511895</v>
      </c>
      <c r="I60" s="36">
        <v>89.8</v>
      </c>
      <c r="J60" s="36">
        <v>65.35753542675499</v>
      </c>
      <c r="K60" s="36">
        <v>34.97816464157333</v>
      </c>
      <c r="L60" s="10">
        <v>73.50940257271026</v>
      </c>
      <c r="M60" s="10">
        <v>72.5192204541391</v>
      </c>
      <c r="N60" s="10">
        <v>72.5192204541391</v>
      </c>
      <c r="O60" s="10">
        <v>64.8220990523869</v>
      </c>
      <c r="P60" s="8">
        <v>83.88936751730489</v>
      </c>
      <c r="Q60" s="10">
        <v>97.1985383678441</v>
      </c>
      <c r="R60" s="10">
        <v>89.2427438281691</v>
      </c>
      <c r="S60" s="10">
        <v>79.43911351415585</v>
      </c>
      <c r="T60" s="10">
        <v>78.49440004753275</v>
      </c>
      <c r="U60" s="10">
        <v>71.43578622144321</v>
      </c>
      <c r="V60" s="39">
        <v>65.35753542675499</v>
      </c>
    </row>
    <row r="61" spans="1:22" ht="12.75">
      <c r="A61" s="3" t="s">
        <v>17</v>
      </c>
      <c r="B61" s="9">
        <v>157.94952794629717</v>
      </c>
      <c r="C61" s="10">
        <v>142.91472754589762</v>
      </c>
      <c r="D61" s="8">
        <v>158.53244253198957</v>
      </c>
      <c r="E61" s="8">
        <f>'на 100 тыс'!AL23</f>
        <v>100.325221916131</v>
      </c>
      <c r="F61" s="9">
        <v>138.74066168623267</v>
      </c>
      <c r="G61" s="10">
        <v>140.00071795239975</v>
      </c>
      <c r="H61" s="8">
        <v>142.91472754589762</v>
      </c>
      <c r="I61" s="36">
        <v>51.8</v>
      </c>
      <c r="J61" s="36">
        <v>135.88495074170535</v>
      </c>
      <c r="K61" s="36">
        <v>44.44192805646774</v>
      </c>
      <c r="L61" s="10">
        <v>46.69912807156607</v>
      </c>
      <c r="M61" s="10">
        <v>93.1129476584022</v>
      </c>
      <c r="N61" s="10">
        <v>116.39118457300276</v>
      </c>
      <c r="O61" s="10">
        <v>92.4778083868993</v>
      </c>
      <c r="P61" s="8">
        <v>152.26663647001095</v>
      </c>
      <c r="Q61" s="10">
        <v>155.99592345147772</v>
      </c>
      <c r="R61" s="10">
        <v>147.40497489902992</v>
      </c>
      <c r="S61" s="10">
        <v>151.39848261805005</v>
      </c>
      <c r="T61" s="10">
        <v>135.99818820065678</v>
      </c>
      <c r="U61" s="10">
        <v>140.27101498509037</v>
      </c>
      <c r="V61" s="39">
        <v>135.88495074170535</v>
      </c>
    </row>
    <row r="62" spans="1:22" ht="12.75">
      <c r="A62" s="3" t="s">
        <v>18</v>
      </c>
      <c r="B62" s="9">
        <v>114.25773280013058</v>
      </c>
      <c r="C62" s="10">
        <v>111.65791323766594</v>
      </c>
      <c r="D62" s="8">
        <v>123.09207287050714</v>
      </c>
      <c r="E62" s="8">
        <f>'на 100 тыс'!AL24</f>
        <v>124.71145919208574</v>
      </c>
      <c r="F62" s="9">
        <v>221.46164686933764</v>
      </c>
      <c r="G62" s="10">
        <v>102.01583285725944</v>
      </c>
      <c r="H62" s="8">
        <v>111.65791323766594</v>
      </c>
      <c r="I62" s="36">
        <v>102.7</v>
      </c>
      <c r="J62" s="36">
        <v>102.57672739208928</v>
      </c>
      <c r="K62" s="36">
        <v>0</v>
      </c>
      <c r="L62" s="10">
        <v>50.76317085179714</v>
      </c>
      <c r="M62" s="10">
        <v>83.59439406430339</v>
      </c>
      <c r="N62" s="10">
        <v>87.77411376751854</v>
      </c>
      <c r="O62" s="10">
        <v>99.6290189612531</v>
      </c>
      <c r="P62" s="8">
        <v>57.931232561956335</v>
      </c>
      <c r="Q62" s="10">
        <v>84.78581979320532</v>
      </c>
      <c r="R62" s="10">
        <v>104.76776628918431</v>
      </c>
      <c r="S62" s="10">
        <v>104.23026423764976</v>
      </c>
      <c r="T62" s="10">
        <v>108.41129164615133</v>
      </c>
      <c r="U62" s="10">
        <v>103.14705399638929</v>
      </c>
      <c r="V62" s="39">
        <v>102.57672739208928</v>
      </c>
    </row>
    <row r="63" spans="1:22" ht="12.75">
      <c r="A63" s="3" t="s">
        <v>19</v>
      </c>
      <c r="B63" s="9">
        <v>118.17107535678575</v>
      </c>
      <c r="C63" s="10">
        <v>101.46665436767826</v>
      </c>
      <c r="D63" s="8">
        <v>86.06674954575882</v>
      </c>
      <c r="E63" s="8">
        <f>'на 100 тыс'!AL25</f>
        <v>78.55890944498539</v>
      </c>
      <c r="F63" s="9">
        <v>205.35714285714286</v>
      </c>
      <c r="G63" s="10">
        <v>99.99090991728025</v>
      </c>
      <c r="H63" s="8">
        <v>101.46665436767826</v>
      </c>
      <c r="I63" s="36">
        <v>65.5</v>
      </c>
      <c r="J63" s="36">
        <v>66.94080520225687</v>
      </c>
      <c r="K63" s="36">
        <v>112.59443435019602</v>
      </c>
      <c r="L63" s="10">
        <v>59.15654585445156</v>
      </c>
      <c r="M63" s="10">
        <v>39.493670886075954</v>
      </c>
      <c r="N63" s="10">
        <v>29.62025316455696</v>
      </c>
      <c r="O63" s="10">
        <v>47.06913339824732</v>
      </c>
      <c r="P63" s="8">
        <v>115.73108922253036</v>
      </c>
      <c r="Q63" s="10">
        <v>98.80462847853113</v>
      </c>
      <c r="R63" s="10">
        <v>86.18150521181984</v>
      </c>
      <c r="S63" s="10">
        <v>76.71416276178637</v>
      </c>
      <c r="T63" s="10">
        <v>68.91077746963757</v>
      </c>
      <c r="U63" s="10">
        <v>73.16630008606676</v>
      </c>
      <c r="V63" s="39">
        <v>66.94080520225687</v>
      </c>
    </row>
    <row r="64" spans="1:22" ht="12.75">
      <c r="A64" s="3" t="s">
        <v>20</v>
      </c>
      <c r="B64" s="9">
        <v>230.0966405890474</v>
      </c>
      <c r="C64" s="10">
        <v>109.25550179491181</v>
      </c>
      <c r="D64" s="8">
        <v>105.32285505954792</v>
      </c>
      <c r="E64" s="8">
        <f>'на 100 тыс'!AL26</f>
        <v>132.61012491781722</v>
      </c>
      <c r="F64" s="9">
        <v>38.086532602071905</v>
      </c>
      <c r="G64" s="10">
        <v>214.75686454977756</v>
      </c>
      <c r="H64" s="8">
        <v>109.25550179491181</v>
      </c>
      <c r="I64" s="36">
        <v>103</v>
      </c>
      <c r="J64" s="36">
        <v>97.22109697804423</v>
      </c>
      <c r="K64" s="36">
        <v>190.7801993032488</v>
      </c>
      <c r="L64" s="10">
        <v>150.3524264765454</v>
      </c>
      <c r="M64" s="10">
        <v>100</v>
      </c>
      <c r="N64" s="10">
        <v>75</v>
      </c>
      <c r="O64" s="10">
        <v>119.18145956607495</v>
      </c>
      <c r="P64" s="8">
        <v>147.0712144535364</v>
      </c>
      <c r="Q64" s="10">
        <v>125.56104674714413</v>
      </c>
      <c r="R64" s="10">
        <v>109.51956574576683</v>
      </c>
      <c r="S64" s="10">
        <v>108.32050554970428</v>
      </c>
      <c r="T64" s="10">
        <v>97.30211455885929</v>
      </c>
      <c r="U64" s="10">
        <v>106.26265899700235</v>
      </c>
      <c r="V64" s="39">
        <v>97.22109697804423</v>
      </c>
    </row>
    <row r="65" spans="1:22" ht="12.75">
      <c r="A65" s="3" t="s">
        <v>21</v>
      </c>
      <c r="B65" s="9">
        <v>192.12295869356387</v>
      </c>
      <c r="C65" s="10">
        <v>109.70353924513518</v>
      </c>
      <c r="D65" s="8">
        <v>86.5369486547438</v>
      </c>
      <c r="E65" s="8">
        <f>'на 100 тыс'!AL27</f>
        <v>116.11670809891403</v>
      </c>
      <c r="F65" s="9">
        <v>289.5505560395634</v>
      </c>
      <c r="G65" s="10">
        <v>189.5267024950022</v>
      </c>
      <c r="H65" s="8">
        <v>109.70353924513518</v>
      </c>
      <c r="I65" s="36">
        <v>84.1</v>
      </c>
      <c r="J65" s="36">
        <v>78.66995332249437</v>
      </c>
      <c r="K65" s="36">
        <v>123.50133738920647</v>
      </c>
      <c r="L65" s="10">
        <v>81.10872187549168</v>
      </c>
      <c r="M65" s="10">
        <v>106.13633390030093</v>
      </c>
      <c r="N65" s="10">
        <v>95.52270051027084</v>
      </c>
      <c r="O65" s="10">
        <v>88.54638231061101</v>
      </c>
      <c r="P65" s="8">
        <v>116.36335029107883</v>
      </c>
      <c r="Q65" s="10">
        <v>103.86007237635705</v>
      </c>
      <c r="R65" s="10">
        <v>98.46855824198877</v>
      </c>
      <c r="S65" s="10">
        <v>91.15749724655163</v>
      </c>
      <c r="T65" s="10">
        <v>88.18377301096136</v>
      </c>
      <c r="U65" s="10">
        <v>85.98625898148634</v>
      </c>
      <c r="V65" s="39">
        <v>78.66995332249437</v>
      </c>
    </row>
    <row r="66" spans="1:22" ht="12.75">
      <c r="A66" s="3" t="s">
        <v>22</v>
      </c>
      <c r="B66" s="9">
        <v>206.12018392262564</v>
      </c>
      <c r="C66" s="10">
        <v>79.58826338409295</v>
      </c>
      <c r="D66" s="8">
        <v>86.19760801637754</v>
      </c>
      <c r="E66" s="8">
        <f>'на 100 тыс'!AL28</f>
        <v>142.4125570280252</v>
      </c>
      <c r="F66" s="9">
        <v>290.4827294813563</v>
      </c>
      <c r="G66" s="10">
        <v>206.12018392262564</v>
      </c>
      <c r="H66" s="8">
        <v>79.58826338409295</v>
      </c>
      <c r="I66" s="36">
        <v>48</v>
      </c>
      <c r="J66" s="36">
        <v>80.81025751535395</v>
      </c>
      <c r="K66" s="36">
        <v>63.43066479905182</v>
      </c>
      <c r="L66" s="10">
        <v>66.65230039866394</v>
      </c>
      <c r="M66" s="10">
        <v>110.14555724527483</v>
      </c>
      <c r="N66" s="10">
        <v>115.65283510753855</v>
      </c>
      <c r="O66" s="10">
        <v>118.14577449489462</v>
      </c>
      <c r="P66" s="8">
        <v>76.06400172395216</v>
      </c>
      <c r="Q66" s="10">
        <v>92.77017562762633</v>
      </c>
      <c r="R66" s="10">
        <v>80.91800452537443</v>
      </c>
      <c r="S66" s="10">
        <v>86.43465143842258</v>
      </c>
      <c r="T66" s="10">
        <v>77.64249542075207</v>
      </c>
      <c r="U66" s="10">
        <v>88.32561146428186</v>
      </c>
      <c r="V66" s="39">
        <v>80.81025751535395</v>
      </c>
    </row>
    <row r="67" spans="1:22" ht="12.75">
      <c r="A67" s="3" t="s">
        <v>23</v>
      </c>
      <c r="B67" s="9">
        <v>174.00761283306144</v>
      </c>
      <c r="C67" s="10">
        <v>331.49171270718233</v>
      </c>
      <c r="D67" s="8">
        <v>215.39507992291124</v>
      </c>
      <c r="E67" s="8">
        <f>'на 100 тыс'!AL29</f>
        <v>305.64168317985775</v>
      </c>
      <c r="F67" s="9">
        <v>538.3153894870171</v>
      </c>
      <c r="G67" s="10">
        <v>174.00761283306144</v>
      </c>
      <c r="H67" s="8">
        <v>331.49171270718233</v>
      </c>
      <c r="I67" s="36">
        <v>135.1</v>
      </c>
      <c r="J67" s="36">
        <v>192.72191361523636</v>
      </c>
      <c r="K67" s="36">
        <v>266.95386010656387</v>
      </c>
      <c r="L67" s="10">
        <v>210.38431016891508</v>
      </c>
      <c r="M67" s="10">
        <v>236.39118778412404</v>
      </c>
      <c r="N67" s="10">
        <v>248.2107471733302</v>
      </c>
      <c r="O67" s="10">
        <v>281.7344678867001</v>
      </c>
      <c r="P67" s="8">
        <v>45.7317764425802</v>
      </c>
      <c r="Q67" s="10">
        <v>39.04319238181612</v>
      </c>
      <c r="R67" s="10">
        <v>51.08264369119147</v>
      </c>
      <c r="S67" s="10">
        <v>75.78505838340324</v>
      </c>
      <c r="T67" s="10">
        <v>122.53712730982882</v>
      </c>
      <c r="U67" s="10">
        <v>148.69062464573176</v>
      </c>
      <c r="V67" s="39">
        <v>192.72191361523636</v>
      </c>
    </row>
    <row r="68" spans="1:22" ht="12.75">
      <c r="A68" s="3" t="s">
        <v>24</v>
      </c>
      <c r="B68" s="9">
        <v>148.83028696339704</v>
      </c>
      <c r="C68" s="10">
        <v>60.42576926652412</v>
      </c>
      <c r="D68" s="8">
        <v>98.6842105263158</v>
      </c>
      <c r="E68" s="8">
        <f>'на 100 тыс'!AL30</f>
        <v>115.05989731888191</v>
      </c>
      <c r="F68" s="9">
        <v>162.29249744968934</v>
      </c>
      <c r="G68" s="10">
        <v>134.8774475605786</v>
      </c>
      <c r="H68" s="8">
        <v>60.42576926652412</v>
      </c>
      <c r="I68" s="36">
        <v>46.5</v>
      </c>
      <c r="J68" s="36">
        <v>84.58646616541354</v>
      </c>
      <c r="K68" s="36">
        <v>0</v>
      </c>
      <c r="L68" s="10">
        <v>29.069548872180448</v>
      </c>
      <c r="M68" s="10">
        <v>57.843696520251</v>
      </c>
      <c r="N68" s="10">
        <v>57.843696520251</v>
      </c>
      <c r="O68" s="10">
        <v>103.40844266970907</v>
      </c>
      <c r="P68" s="8">
        <v>66.3486842105263</v>
      </c>
      <c r="Q68" s="10">
        <v>80.92105263157895</v>
      </c>
      <c r="R68" s="10">
        <v>77.64097744360903</v>
      </c>
      <c r="S68" s="10">
        <v>81.67763157894737</v>
      </c>
      <c r="T68" s="10">
        <v>79.01315789473684</v>
      </c>
      <c r="U68" s="10">
        <v>82.18045112781954</v>
      </c>
      <c r="V68" s="39">
        <v>84.58646616541354</v>
      </c>
    </row>
    <row r="69" spans="1:22" ht="12.75">
      <c r="A69" s="3" t="s">
        <v>25</v>
      </c>
      <c r="B69" s="9">
        <v>274.24231769917725</v>
      </c>
      <c r="C69" s="10">
        <v>136.12265367531165</v>
      </c>
      <c r="D69" s="8">
        <v>169.06792119964717</v>
      </c>
      <c r="E69" s="8">
        <f>'на 100 тыс'!AL31</f>
        <v>105.21648408972352</v>
      </c>
      <c r="F69" s="9">
        <v>386.42009384487994</v>
      </c>
      <c r="G69" s="10">
        <v>246.11490049926167</v>
      </c>
      <c r="H69" s="8">
        <v>136.12265367531165</v>
      </c>
      <c r="I69" s="36">
        <v>108.7</v>
      </c>
      <c r="J69" s="36">
        <v>169.06792119964717</v>
      </c>
      <c r="K69" s="36">
        <v>86.54807409585415</v>
      </c>
      <c r="L69" s="10">
        <v>90.94384004704499</v>
      </c>
      <c r="M69" s="10">
        <v>90.67739771965124</v>
      </c>
      <c r="N69" s="10">
        <v>68.00804828973843</v>
      </c>
      <c r="O69" s="10">
        <v>72.04709739921007</v>
      </c>
      <c r="P69" s="8">
        <v>133.43869450161716</v>
      </c>
      <c r="Q69" s="10">
        <v>139.23845927668333</v>
      </c>
      <c r="R69" s="10">
        <v>154.57218465157305</v>
      </c>
      <c r="S69" s="10">
        <v>147.41987650690973</v>
      </c>
      <c r="T69" s="10">
        <v>141.2525727727139</v>
      </c>
      <c r="U69" s="10">
        <v>144.61922963834166</v>
      </c>
      <c r="V69" s="39">
        <v>169.06792119964717</v>
      </c>
    </row>
    <row r="70" spans="1:22" ht="12.75">
      <c r="A70" s="3" t="s">
        <v>27</v>
      </c>
      <c r="B70" s="9">
        <v>63.07772210968306</v>
      </c>
      <c r="C70" s="10">
        <v>38.31632462337856</v>
      </c>
      <c r="D70" s="10">
        <v>46.26499163671305</v>
      </c>
      <c r="E70" s="10">
        <f>'на 100 тыс'!AL33</f>
        <v>59.432161959109116</v>
      </c>
      <c r="F70" s="9">
        <v>27.491930170497366</v>
      </c>
      <c r="G70" s="10">
        <v>49.426573294900905</v>
      </c>
      <c r="H70" s="10">
        <v>38.31632462337856</v>
      </c>
      <c r="I70" s="46">
        <v>34</v>
      </c>
      <c r="J70" s="46">
        <v>28.161299257129684</v>
      </c>
      <c r="K70" s="46">
        <v>27.32729154836084</v>
      </c>
      <c r="L70" s="10">
        <v>39.24416310653172</v>
      </c>
      <c r="M70" s="10">
        <v>38.79465546047364</v>
      </c>
      <c r="N70" s="10">
        <v>42.70540701898912</v>
      </c>
      <c r="O70" s="10">
        <v>41.388710192483025</v>
      </c>
      <c r="P70" s="10">
        <v>28.400670300815285</v>
      </c>
      <c r="Q70" s="10">
        <v>27.710718469015607</v>
      </c>
      <c r="R70" s="10">
        <v>27.88897020936843</v>
      </c>
      <c r="S70" s="10">
        <v>27.92842697481111</v>
      </c>
      <c r="T70" s="10">
        <v>28.246711549382077</v>
      </c>
      <c r="U70" s="10">
        <v>28.750829752567398</v>
      </c>
      <c r="V70" s="39">
        <v>28.161299257129684</v>
      </c>
    </row>
    <row r="71" spans="1:22" ht="12.75">
      <c r="A71" s="3" t="s">
        <v>28</v>
      </c>
      <c r="B71" s="9">
        <v>136.671936355755</v>
      </c>
      <c r="C71" s="10">
        <v>98.755879538189</v>
      </c>
      <c r="D71" s="10">
        <v>50.98763040086475</v>
      </c>
      <c r="E71" s="10">
        <f>'на 100 тыс'!AL34</f>
        <v>68.23270117888262</v>
      </c>
      <c r="F71" s="9">
        <v>153.63171121308005</v>
      </c>
      <c r="G71" s="10">
        <v>127.49247794380132</v>
      </c>
      <c r="H71" s="10">
        <v>98.755879538189</v>
      </c>
      <c r="I71" s="46">
        <v>34.6</v>
      </c>
      <c r="J71" s="46">
        <v>43.84936214474369</v>
      </c>
      <c r="K71" s="46">
        <v>84.04597044756942</v>
      </c>
      <c r="L71" s="10">
        <v>88.31465486472982</v>
      </c>
      <c r="M71" s="10">
        <v>87.31522296258329</v>
      </c>
      <c r="N71" s="10">
        <v>71.72321886212198</v>
      </c>
      <c r="O71" s="10">
        <v>64.42029728344438</v>
      </c>
      <c r="P71" s="10">
        <v>22.625251114079724</v>
      </c>
      <c r="Q71" s="10">
        <v>21.072167892069384</v>
      </c>
      <c r="R71" s="10">
        <v>21.44335784138768</v>
      </c>
      <c r="S71" s="10">
        <v>21.814547790705973</v>
      </c>
      <c r="T71" s="10">
        <v>33.0675178201868</v>
      </c>
      <c r="U71" s="10">
        <v>43.468994421953234</v>
      </c>
      <c r="V71" s="39">
        <v>43.84936214474369</v>
      </c>
    </row>
    <row r="72" spans="1:22" ht="12.75">
      <c r="A72" s="3" t="s">
        <v>29</v>
      </c>
      <c r="B72" s="9">
        <v>119.06141672549495</v>
      </c>
      <c r="C72" s="10">
        <v>120.49466229785435</v>
      </c>
      <c r="D72" s="10">
        <v>92.92092109198103</v>
      </c>
      <c r="E72" s="10">
        <f>'на 100 тыс'!AL35</f>
        <v>130.05072214580466</v>
      </c>
      <c r="F72" s="9">
        <v>170.3165575028649</v>
      </c>
      <c r="G72" s="10">
        <v>113.79321244560579</v>
      </c>
      <c r="H72" s="10">
        <v>120.49466229785435</v>
      </c>
      <c r="I72" s="46">
        <v>68.1</v>
      </c>
      <c r="J72" s="46">
        <v>88.64869483487846</v>
      </c>
      <c r="K72" s="46">
        <v>75.4517879266886</v>
      </c>
      <c r="L72" s="10">
        <v>105.71196650574615</v>
      </c>
      <c r="M72" s="10">
        <v>104.6079779917469</v>
      </c>
      <c r="N72" s="10">
        <v>107.876977303989</v>
      </c>
      <c r="O72" s="10">
        <v>124.6733149931224</v>
      </c>
      <c r="P72" s="10">
        <v>79.70799333532703</v>
      </c>
      <c r="Q72" s="10">
        <v>82.76370316571966</v>
      </c>
      <c r="R72" s="10">
        <v>85.02371085572692</v>
      </c>
      <c r="S72" s="10">
        <v>84.25150595975563</v>
      </c>
      <c r="T72" s="10">
        <v>83.37783569017816</v>
      </c>
      <c r="U72" s="10">
        <v>82.8843935574828</v>
      </c>
      <c r="V72" s="39">
        <v>88.64869483487846</v>
      </c>
    </row>
    <row r="73" spans="1:22" ht="12.75">
      <c r="A73" s="3" t="s">
        <v>30</v>
      </c>
      <c r="B73" s="9">
        <v>136.43385967376256</v>
      </c>
      <c r="C73" s="10">
        <v>62.27775880426703</v>
      </c>
      <c r="D73" s="10">
        <v>80.61753028195982</v>
      </c>
      <c r="E73" s="10">
        <f>'на 100 тыс'!AL36</f>
        <v>69.51224456698021</v>
      </c>
      <c r="F73" s="9">
        <v>148.12109406704002</v>
      </c>
      <c r="G73" s="10">
        <v>126.40195822716238</v>
      </c>
      <c r="H73" s="10">
        <v>62.27775880426703</v>
      </c>
      <c r="I73" s="46">
        <v>38.2</v>
      </c>
      <c r="J73" s="46">
        <v>72.55577725376384</v>
      </c>
      <c r="K73" s="46">
        <v>47.45954007698974</v>
      </c>
      <c r="L73" s="10">
        <v>37.40250317431526</v>
      </c>
      <c r="M73" s="10">
        <v>57.55757379176128</v>
      </c>
      <c r="N73" s="10">
        <v>55.50194615634122</v>
      </c>
      <c r="O73" s="10">
        <v>73.49781057411612</v>
      </c>
      <c r="P73" s="10">
        <v>81.30277928935647</v>
      </c>
      <c r="Q73" s="10">
        <v>79.8234476086825</v>
      </c>
      <c r="R73" s="10">
        <v>69.62533002801459</v>
      </c>
      <c r="S73" s="10">
        <v>72.75530564121168</v>
      </c>
      <c r="T73" s="10">
        <v>77.457323094907</v>
      </c>
      <c r="U73" s="10">
        <v>72.6948424935002</v>
      </c>
      <c r="V73" s="39">
        <v>72.55577725376384</v>
      </c>
    </row>
    <row r="74" spans="1:22" ht="12.75">
      <c r="A74" s="3" t="s">
        <v>31</v>
      </c>
      <c r="B74" s="9">
        <v>141.18495228749663</v>
      </c>
      <c r="C74" s="10">
        <v>101.8011752492113</v>
      </c>
      <c r="D74" s="10">
        <v>98.04922888366868</v>
      </c>
      <c r="E74" s="10">
        <f>'на 100 тыс'!AL37</f>
        <v>107.78891115564463</v>
      </c>
      <c r="F74" s="9">
        <v>83.87167633520713</v>
      </c>
      <c r="G74" s="10">
        <v>128.1678999489331</v>
      </c>
      <c r="H74" s="10">
        <v>101.8011752492113</v>
      </c>
      <c r="I74" s="46">
        <v>62.9</v>
      </c>
      <c r="J74" s="46">
        <v>79.6649984679808</v>
      </c>
      <c r="K74" s="46">
        <v>60.1266469206414</v>
      </c>
      <c r="L74" s="10">
        <v>69.49851904810541</v>
      </c>
      <c r="M74" s="10">
        <v>75.03006012024048</v>
      </c>
      <c r="N74" s="10">
        <v>78.1563126252505</v>
      </c>
      <c r="O74" s="10">
        <v>91.9058630080674</v>
      </c>
      <c r="P74" s="10">
        <v>78.28209580226738</v>
      </c>
      <c r="Q74" s="10">
        <v>84.42038606883872</v>
      </c>
      <c r="R74" s="10">
        <v>79.7712184659381</v>
      </c>
      <c r="S74" s="10">
        <v>76.47022776018792</v>
      </c>
      <c r="T74" s="10">
        <v>82.18465938106425</v>
      </c>
      <c r="U74" s="10">
        <v>78.14319272801552</v>
      </c>
      <c r="V74" s="39">
        <v>79.6649984679808</v>
      </c>
    </row>
    <row r="75" spans="1:22" ht="12.75">
      <c r="A75" s="3"/>
      <c r="B75" s="14"/>
      <c r="C75" s="10"/>
      <c r="D75" s="46"/>
      <c r="E75" s="39"/>
      <c r="F75" s="42"/>
      <c r="G75" s="64"/>
      <c r="H75" s="10"/>
      <c r="I75" s="46"/>
      <c r="J75" s="46"/>
      <c r="K75" s="46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03"/>
    </row>
    <row r="76" spans="1:22" ht="13.5" thickBot="1">
      <c r="A76" s="4" t="s">
        <v>34</v>
      </c>
      <c r="B76" s="44">
        <v>114.2814209649069</v>
      </c>
      <c r="C76" s="65">
        <v>77.43743384866023</v>
      </c>
      <c r="D76" s="104">
        <v>69.56067221744112</v>
      </c>
      <c r="E76" s="45">
        <f>'на 100 тыс'!AL41</f>
        <v>84.72115927150631</v>
      </c>
      <c r="F76" s="44">
        <v>120.20252543924336</v>
      </c>
      <c r="G76" s="65">
        <v>100.9</v>
      </c>
      <c r="H76" s="65">
        <v>77.4</v>
      </c>
      <c r="I76" s="104">
        <v>51.9</v>
      </c>
      <c r="J76" s="104">
        <v>55.4</v>
      </c>
      <c r="K76" s="104">
        <v>65.4</v>
      </c>
      <c r="L76" s="105">
        <v>67.5</v>
      </c>
      <c r="M76" s="105">
        <v>69.5</v>
      </c>
      <c r="N76" s="105">
        <v>69.4</v>
      </c>
      <c r="O76" s="105">
        <v>71</v>
      </c>
      <c r="P76" s="105">
        <v>53.3</v>
      </c>
      <c r="Q76" s="105">
        <v>54.2</v>
      </c>
      <c r="R76" s="105">
        <v>53.4</v>
      </c>
      <c r="S76" s="105">
        <v>52.6</v>
      </c>
      <c r="T76" s="105">
        <v>54.4</v>
      </c>
      <c r="U76" s="105">
        <v>54.8</v>
      </c>
      <c r="V76" s="125">
        <v>55.4</v>
      </c>
    </row>
  </sheetData>
  <sheetProtection/>
  <mergeCells count="8">
    <mergeCell ref="W5:Y5"/>
    <mergeCell ref="F5:V5"/>
    <mergeCell ref="A4:A6"/>
    <mergeCell ref="B4:E5"/>
    <mergeCell ref="A42:A44"/>
    <mergeCell ref="B42:E43"/>
    <mergeCell ref="A40:K40"/>
    <mergeCell ref="F43:V43"/>
  </mergeCells>
  <conditionalFormatting sqref="X7:X38">
    <cfRule type="cellIs" priority="6" dxfId="5" operator="greaterThan" stopIfTrue="1">
      <formula>7</formula>
    </cfRule>
  </conditionalFormatting>
  <conditionalFormatting sqref="Y7:Y38">
    <cfRule type="cellIs" priority="4" dxfId="5" operator="greaterThan" stopIfTrue="1">
      <formula>7</formula>
    </cfRule>
  </conditionalFormatting>
  <conditionalFormatting sqref="X7:Y38">
    <cfRule type="cellIs" priority="3" dxfId="6" operator="greaterThan" stopIfTrue="1">
      <formula>15</formula>
    </cfRule>
  </conditionalFormatting>
  <conditionalFormatting sqref="X38">
    <cfRule type="cellIs" priority="2" dxfId="5" operator="greaterThan" stopIfTrue="1">
      <formula>7</formula>
    </cfRule>
  </conditionalFormatting>
  <conditionalFormatting sqref="X38">
    <cfRule type="cellIs" priority="1" dxfId="5" operator="greaterThan" stopIfTrue="1">
      <formula>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А. Рукан</cp:lastModifiedBy>
  <cp:lastPrinted>2017-05-02T05:18:10Z</cp:lastPrinted>
  <dcterms:created xsi:type="dcterms:W3CDTF">2013-04-28T17:57:04Z</dcterms:created>
  <dcterms:modified xsi:type="dcterms:W3CDTF">2018-07-30T14:12:21Z</dcterms:modified>
  <cp:category/>
  <cp:version/>
  <cp:contentType/>
  <cp:contentStatus/>
</cp:coreProperties>
</file>