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90" windowWidth="16320" windowHeight="13290" activeTab="0"/>
  </bookViews>
  <sheets>
    <sheet name="абс" sheetId="1" r:id="rId1"/>
    <sheet name="на 100 тыс" sheetId="2" r:id="rId2"/>
    <sheet name="Лист1" sheetId="3" r:id="rId3"/>
  </sheets>
  <definedNames>
    <definedName name="_xlnm.Print_Area" localSheetId="0">'абс'!$A$1:$AN$41</definedName>
    <definedName name="_xlnm.Print_Area" localSheetId="1">'на 100 тыс'!$A$2:$AR$43</definedName>
  </definedNames>
  <calcPr fullCalcOnLoad="1"/>
</workbook>
</file>

<file path=xl/sharedStrings.xml><?xml version="1.0" encoding="utf-8"?>
<sst xmlns="http://schemas.openxmlformats.org/spreadsheetml/2006/main" count="292" uniqueCount="79">
  <si>
    <t>Территории</t>
  </si>
  <si>
    <t>Алнашский р-н</t>
  </si>
  <si>
    <t>Балезинский р-н</t>
  </si>
  <si>
    <t>Вавожский р-н</t>
  </si>
  <si>
    <t>Воткинский р-н</t>
  </si>
  <si>
    <t>Глазовский р-н</t>
  </si>
  <si>
    <t>Граховский р-н</t>
  </si>
  <si>
    <t>Дебесский р-н</t>
  </si>
  <si>
    <t>Завьяловский р-н</t>
  </si>
  <si>
    <t>Игринский р-н</t>
  </si>
  <si>
    <t>Камбарский р-н</t>
  </si>
  <si>
    <t>Каракулинский р-н</t>
  </si>
  <si>
    <t>Кезский р-н</t>
  </si>
  <si>
    <t>Кизнерский р-н</t>
  </si>
  <si>
    <t>Киясовский р-н</t>
  </si>
  <si>
    <t>Красногорский р-н</t>
  </si>
  <si>
    <t>М-Пургинский р-н</t>
  </si>
  <si>
    <t>Можгинский р-н</t>
  </si>
  <si>
    <t>Сарапульский р-н</t>
  </si>
  <si>
    <t>Селтинский р-н</t>
  </si>
  <si>
    <t>Сюмсинский р-н</t>
  </si>
  <si>
    <t>Увинский р-н</t>
  </si>
  <si>
    <t>Шарканский р-н</t>
  </si>
  <si>
    <t>Юкаменский р-н</t>
  </si>
  <si>
    <t>Як-Бодьинский р-н</t>
  </si>
  <si>
    <t>Ярский р-н</t>
  </si>
  <si>
    <t>Итого по районам</t>
  </si>
  <si>
    <t>г.Ижевск</t>
  </si>
  <si>
    <t>г.Воткинск</t>
  </si>
  <si>
    <t>г.Глазов</t>
  </si>
  <si>
    <t>г.Можга</t>
  </si>
  <si>
    <t>г.Сарапул</t>
  </si>
  <si>
    <t>Итого по городам</t>
  </si>
  <si>
    <t>г.Можга+Можгин.р-н</t>
  </si>
  <si>
    <t>Итого по УР</t>
  </si>
  <si>
    <t>Новообразования</t>
  </si>
  <si>
    <t>всего</t>
  </si>
  <si>
    <t xml:space="preserve">из них злокачественные </t>
  </si>
  <si>
    <t>Сердечно-сосудистые заболевания</t>
  </si>
  <si>
    <t>ИБС</t>
  </si>
  <si>
    <t>в т.ч.ОИМ</t>
  </si>
  <si>
    <t>ЦВБ</t>
  </si>
  <si>
    <t>в т.ч.ОНМК</t>
  </si>
  <si>
    <t>Несчастные случаи, травмы и отравления</t>
  </si>
  <si>
    <t>в т.ч. ДТП</t>
  </si>
  <si>
    <t>суициды</t>
  </si>
  <si>
    <t>Симптомы, признаки и др.отклонения от нормы</t>
  </si>
  <si>
    <t>Болезни органов пищеварения</t>
  </si>
  <si>
    <t>Болезни органов дыхания</t>
  </si>
  <si>
    <t>Туберкулез</t>
  </si>
  <si>
    <t>население</t>
  </si>
  <si>
    <t>ПФО</t>
  </si>
  <si>
    <t>РФ</t>
  </si>
  <si>
    <t>Алкогольная кардиодистрофия</t>
  </si>
  <si>
    <t>старость</t>
  </si>
  <si>
    <t>Сахарный диабет</t>
  </si>
  <si>
    <t>сахарный диабет</t>
  </si>
  <si>
    <t>Пневмонии</t>
  </si>
  <si>
    <t>доля старости</t>
  </si>
  <si>
    <t>доля с/м</t>
  </si>
  <si>
    <t>1 мес 2016</t>
  </si>
  <si>
    <t>2 мес 2016</t>
  </si>
  <si>
    <t>3 мес 2016</t>
  </si>
  <si>
    <t>4 мес 2016</t>
  </si>
  <si>
    <t>5 мес 2016</t>
  </si>
  <si>
    <t>6 мес 2016</t>
  </si>
  <si>
    <t>7 мес 2016</t>
  </si>
  <si>
    <t>8 мес 2016</t>
  </si>
  <si>
    <t>9 мес 2016</t>
  </si>
  <si>
    <t>10 мес 2016</t>
  </si>
  <si>
    <t>11 мес 2016</t>
  </si>
  <si>
    <t>12 мес 2016</t>
  </si>
  <si>
    <t>всего умерло</t>
  </si>
  <si>
    <t>Болезни нервной системы</t>
  </si>
  <si>
    <t>Психические болезни</t>
  </si>
  <si>
    <t>Число умерших от некоторых причин в разрезе территорий Удмуртской Республики за  4 месяца 2015- 2016гг.</t>
  </si>
  <si>
    <t>Число умерших от некоторых причин в разрезе территорий Удмуртской Республики за 2013, 2014, 2015 , 4 месяца 2016 года</t>
  </si>
  <si>
    <t>Смертность населения за 2013, 2014, 2015 , 4 месяца 2016 года</t>
  </si>
  <si>
    <t>за январь- апрель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</si>
</sst>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168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8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0" fontId="1" fillId="0" borderId="0" xfId="0" applyFont="1" applyAlignment="1">
      <alignment/>
    </xf>
    <xf numFmtId="168" fontId="1" fillId="0" borderId="26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/>
    </xf>
    <xf numFmtId="1" fontId="1" fillId="0" borderId="41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 horizontal="center"/>
    </xf>
    <xf numFmtId="168" fontId="1" fillId="0" borderId="41" xfId="0" applyNumberFormat="1" applyFont="1" applyBorder="1" applyAlignment="1">
      <alignment horizontal="center"/>
    </xf>
    <xf numFmtId="168" fontId="1" fillId="0" borderId="42" xfId="0" applyNumberFormat="1" applyFont="1" applyBorder="1" applyAlignment="1">
      <alignment horizontal="center"/>
    </xf>
    <xf numFmtId="168" fontId="0" fillId="0" borderId="3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168" fontId="0" fillId="0" borderId="47" xfId="0" applyNumberFormat="1" applyBorder="1" applyAlignment="1">
      <alignment horizontal="center"/>
    </xf>
    <xf numFmtId="168" fontId="0" fillId="0" borderId="48" xfId="0" applyNumberFormat="1" applyBorder="1" applyAlignment="1">
      <alignment horizontal="center"/>
    </xf>
    <xf numFmtId="168" fontId="0" fillId="0" borderId="49" xfId="0" applyNumberFormat="1" applyBorder="1" applyAlignment="1">
      <alignment horizontal="center"/>
    </xf>
    <xf numFmtId="168" fontId="0" fillId="0" borderId="50" xfId="0" applyNumberFormat="1" applyBorder="1" applyAlignment="1">
      <alignment horizontal="center"/>
    </xf>
    <xf numFmtId="168" fontId="0" fillId="0" borderId="51" xfId="0" applyNumberFormat="1" applyBorder="1" applyAlignment="1">
      <alignment horizontal="center"/>
    </xf>
    <xf numFmtId="168" fontId="0" fillId="0" borderId="52" xfId="0" applyNumberFormat="1" applyBorder="1" applyAlignment="1">
      <alignment horizontal="center"/>
    </xf>
    <xf numFmtId="168" fontId="0" fillId="0" borderId="53" xfId="0" applyNumberForma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54" xfId="0" applyFont="1" applyBorder="1" applyAlignment="1">
      <alignment/>
    </xf>
    <xf numFmtId="168" fontId="1" fillId="33" borderId="42" xfId="0" applyNumberFormat="1" applyFont="1" applyFill="1" applyBorder="1" applyAlignment="1">
      <alignment horizontal="center"/>
    </xf>
    <xf numFmtId="168" fontId="1" fillId="33" borderId="55" xfId="0" applyNumberFormat="1" applyFont="1" applyFill="1" applyBorder="1" applyAlignment="1">
      <alignment horizontal="center"/>
    </xf>
    <xf numFmtId="168" fontId="1" fillId="33" borderId="26" xfId="0" applyNumberFormat="1" applyFont="1" applyFill="1" applyBorder="1" applyAlignment="1">
      <alignment horizontal="center"/>
    </xf>
    <xf numFmtId="168" fontId="1" fillId="33" borderId="56" xfId="0" applyNumberFormat="1" applyFont="1" applyFill="1" applyBorder="1" applyAlignment="1">
      <alignment horizontal="center"/>
    </xf>
    <xf numFmtId="168" fontId="1" fillId="33" borderId="57" xfId="0" applyNumberFormat="1" applyFont="1" applyFill="1" applyBorder="1" applyAlignment="1">
      <alignment horizontal="center"/>
    </xf>
    <xf numFmtId="168" fontId="1" fillId="33" borderId="28" xfId="0" applyNumberFormat="1" applyFont="1" applyFill="1" applyBorder="1" applyAlignment="1">
      <alignment horizontal="center"/>
    </xf>
    <xf numFmtId="168" fontId="1" fillId="33" borderId="58" xfId="0" applyNumberFormat="1" applyFont="1" applyFill="1" applyBorder="1" applyAlignment="1">
      <alignment horizontal="center"/>
    </xf>
    <xf numFmtId="168" fontId="1" fillId="33" borderId="59" xfId="0" applyNumberFormat="1" applyFont="1" applyFill="1" applyBorder="1" applyAlignment="1">
      <alignment horizontal="center"/>
    </xf>
    <xf numFmtId="0" fontId="1" fillId="33" borderId="58" xfId="0" applyFont="1" applyFill="1" applyBorder="1" applyAlignment="1">
      <alignment/>
    </xf>
    <xf numFmtId="0" fontId="1" fillId="33" borderId="57" xfId="0" applyFont="1" applyFill="1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62" xfId="0" applyBorder="1" applyAlignment="1">
      <alignment horizontal="center"/>
    </xf>
    <xf numFmtId="168" fontId="0" fillId="0" borderId="16" xfId="0" applyNumberFormat="1" applyBorder="1" applyAlignment="1">
      <alignment/>
    </xf>
    <xf numFmtId="168" fontId="1" fillId="0" borderId="39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63" xfId="0" applyBorder="1" applyAlignment="1">
      <alignment horizontal="center"/>
    </xf>
    <xf numFmtId="168" fontId="1" fillId="0" borderId="38" xfId="0" applyNumberFormat="1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1" fontId="1" fillId="0" borderId="65" xfId="0" applyNumberFormat="1" applyFont="1" applyBorder="1" applyAlignment="1">
      <alignment horizontal="center"/>
    </xf>
    <xf numFmtId="168" fontId="0" fillId="0" borderId="47" xfId="0" applyNumberFormat="1" applyFont="1" applyBorder="1" applyAlignment="1">
      <alignment horizontal="center"/>
    </xf>
    <xf numFmtId="168" fontId="0" fillId="0" borderId="48" xfId="0" applyNumberFormat="1" applyFont="1" applyBorder="1" applyAlignment="1">
      <alignment horizontal="center"/>
    </xf>
    <xf numFmtId="168" fontId="0" fillId="0" borderId="49" xfId="0" applyNumberFormat="1" applyFont="1" applyBorder="1" applyAlignment="1">
      <alignment horizontal="center"/>
    </xf>
    <xf numFmtId="168" fontId="0" fillId="0" borderId="32" xfId="0" applyNumberFormat="1" applyFont="1" applyBorder="1" applyAlignment="1">
      <alignment horizontal="center"/>
    </xf>
    <xf numFmtId="168" fontId="0" fillId="0" borderId="43" xfId="0" applyNumberFormat="1" applyFont="1" applyBorder="1" applyAlignment="1">
      <alignment horizontal="center"/>
    </xf>
    <xf numFmtId="168" fontId="0" fillId="0" borderId="27" xfId="0" applyNumberFormat="1" applyFont="1" applyBorder="1" applyAlignment="1">
      <alignment horizontal="center"/>
    </xf>
    <xf numFmtId="0" fontId="0" fillId="0" borderId="66" xfId="0" applyFont="1" applyBorder="1" applyAlignment="1">
      <alignment/>
    </xf>
    <xf numFmtId="168" fontId="0" fillId="0" borderId="34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1" fontId="0" fillId="0" borderId="67" xfId="0" applyNumberForma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1" fillId="0" borderId="37" xfId="0" applyFont="1" applyBorder="1" applyAlignment="1">
      <alignment/>
    </xf>
    <xf numFmtId="1" fontId="1" fillId="0" borderId="27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1" fontId="0" fillId="0" borderId="51" xfId="0" applyNumberFormat="1" applyFont="1" applyBorder="1" applyAlignment="1">
      <alignment horizontal="center"/>
    </xf>
    <xf numFmtId="1" fontId="0" fillId="0" borderId="67" xfId="0" applyNumberFormat="1" applyFont="1" applyBorder="1" applyAlignment="1">
      <alignment horizontal="center"/>
    </xf>
    <xf numFmtId="1" fontId="0" fillId="0" borderId="68" xfId="0" applyNumberFormat="1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66" xfId="0" applyBorder="1" applyAlignment="1">
      <alignment/>
    </xf>
    <xf numFmtId="0" fontId="0" fillId="0" borderId="69" xfId="0" applyBorder="1" applyAlignment="1">
      <alignment/>
    </xf>
    <xf numFmtId="0" fontId="0" fillId="0" borderId="69" xfId="0" applyFont="1" applyBorder="1" applyAlignment="1">
      <alignment/>
    </xf>
    <xf numFmtId="0" fontId="1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66" xfId="0" applyFon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68" fontId="0" fillId="0" borderId="32" xfId="0" applyNumberFormat="1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168" fontId="1" fillId="0" borderId="32" xfId="0" applyNumberFormat="1" applyFont="1" applyBorder="1" applyAlignment="1">
      <alignment horizontal="center"/>
    </xf>
    <xf numFmtId="168" fontId="1" fillId="0" borderId="33" xfId="0" applyNumberFormat="1" applyFont="1" applyBorder="1" applyAlignment="1">
      <alignment horizontal="center"/>
    </xf>
    <xf numFmtId="0" fontId="1" fillId="0" borderId="44" xfId="0" applyFont="1" applyBorder="1" applyAlignment="1">
      <alignment/>
    </xf>
    <xf numFmtId="168" fontId="0" fillId="0" borderId="60" xfId="0" applyNumberFormat="1" applyBorder="1" applyAlignment="1">
      <alignment horizontal="center"/>
    </xf>
    <xf numFmtId="168" fontId="0" fillId="0" borderId="72" xfId="0" applyNumberForma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68" fontId="1" fillId="33" borderId="38" xfId="0" applyNumberFormat="1" applyFont="1" applyFill="1" applyBorder="1" applyAlignment="1">
      <alignment horizontal="center"/>
    </xf>
    <xf numFmtId="168" fontId="1" fillId="33" borderId="54" xfId="0" applyNumberFormat="1" applyFont="1" applyFill="1" applyBorder="1" applyAlignment="1">
      <alignment horizontal="center"/>
    </xf>
    <xf numFmtId="168" fontId="1" fillId="33" borderId="33" xfId="0" applyNumberFormat="1" applyFont="1" applyFill="1" applyBorder="1" applyAlignment="1">
      <alignment horizontal="center"/>
    </xf>
    <xf numFmtId="168" fontId="1" fillId="33" borderId="27" xfId="0" applyNumberFormat="1" applyFont="1" applyFill="1" applyBorder="1" applyAlignment="1">
      <alignment horizontal="center"/>
    </xf>
    <xf numFmtId="168" fontId="1" fillId="33" borderId="32" xfId="0" applyNumberFormat="1" applyFont="1" applyFill="1" applyBorder="1" applyAlignment="1">
      <alignment horizontal="center"/>
    </xf>
    <xf numFmtId="168" fontId="1" fillId="33" borderId="43" xfId="0" applyNumberFormat="1" applyFont="1" applyFill="1" applyBorder="1" applyAlignment="1">
      <alignment horizontal="center"/>
    </xf>
    <xf numFmtId="168" fontId="0" fillId="0" borderId="38" xfId="0" applyNumberFormat="1" applyBorder="1" applyAlignment="1">
      <alignment horizontal="center"/>
    </xf>
    <xf numFmtId="168" fontId="1" fillId="0" borderId="43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22" xfId="0" applyBorder="1" applyAlignment="1">
      <alignment/>
    </xf>
    <xf numFmtId="168" fontId="1" fillId="0" borderId="65" xfId="0" applyNumberFormat="1" applyFont="1" applyBorder="1" applyAlignment="1">
      <alignment horizontal="center"/>
    </xf>
    <xf numFmtId="168" fontId="1" fillId="0" borderId="39" xfId="0" applyNumberFormat="1" applyFont="1" applyBorder="1" applyAlignment="1">
      <alignment horizontal="center"/>
    </xf>
    <xf numFmtId="168" fontId="1" fillId="0" borderId="41" xfId="0" applyNumberFormat="1" applyFont="1" applyBorder="1" applyAlignment="1">
      <alignment horizontal="center"/>
    </xf>
    <xf numFmtId="168" fontId="1" fillId="33" borderId="60" xfId="0" applyNumberFormat="1" applyFont="1" applyFill="1" applyBorder="1" applyAlignment="1">
      <alignment horizontal="center"/>
    </xf>
    <xf numFmtId="168" fontId="1" fillId="33" borderId="37" xfId="0" applyNumberFormat="1" applyFont="1" applyFill="1" applyBorder="1" applyAlignment="1">
      <alignment horizontal="center"/>
    </xf>
    <xf numFmtId="168" fontId="1" fillId="33" borderId="30" xfId="0" applyNumberFormat="1" applyFont="1" applyFill="1" applyBorder="1" applyAlignment="1">
      <alignment horizontal="center"/>
    </xf>
    <xf numFmtId="168" fontId="0" fillId="0" borderId="14" xfId="0" applyNumberFormat="1" applyFont="1" applyBorder="1" applyAlignment="1">
      <alignment/>
    </xf>
    <xf numFmtId="168" fontId="1" fillId="0" borderId="25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1" fillId="0" borderId="34" xfId="0" applyNumberFormat="1" applyFon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168" fontId="0" fillId="0" borderId="57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" fillId="0" borderId="62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52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74" xfId="0" applyFont="1" applyBorder="1" applyAlignment="1">
      <alignment horizontal="center" wrapText="1"/>
    </xf>
    <xf numFmtId="0" fontId="1" fillId="0" borderId="55" xfId="0" applyFont="1" applyFill="1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1" fillId="0" borderId="62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7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72" xfId="0" applyNumberFormat="1" applyBorder="1" applyAlignment="1">
      <alignment horizontal="center" wrapText="1"/>
    </xf>
    <xf numFmtId="0" fontId="0" fillId="0" borderId="49" xfId="0" applyNumberForma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33" borderId="55" xfId="0" applyFont="1" applyFill="1" applyBorder="1" applyAlignment="1">
      <alignment horizontal="center"/>
    </xf>
    <xf numFmtId="0" fontId="0" fillId="0" borderId="76" xfId="0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69" xfId="0" applyFont="1" applyBorder="1" applyAlignment="1">
      <alignment horizontal="center" wrapText="1"/>
    </xf>
    <xf numFmtId="0" fontId="1" fillId="0" borderId="77" xfId="0" applyFont="1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9" xfId="0" applyBorder="1" applyAlignment="1">
      <alignment horizontal="center"/>
    </xf>
    <xf numFmtId="0" fontId="1" fillId="0" borderId="62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  <color rgb="FFFF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6"/>
  <sheetViews>
    <sheetView tabSelected="1" zoomScalePageLayoutView="0" workbookViewId="0" topLeftCell="A1">
      <selection activeCell="A2" sqref="A2:AB2"/>
    </sheetView>
  </sheetViews>
  <sheetFormatPr defaultColWidth="8.875" defaultRowHeight="12.75"/>
  <cols>
    <col min="1" max="1" width="19.375" style="0" customWidth="1"/>
    <col min="2" max="15" width="8.875" style="0" customWidth="1"/>
    <col min="16" max="21" width="8.75390625" style="0" customWidth="1"/>
    <col min="22" max="22" width="19.625" style="0" customWidth="1"/>
    <col min="23" max="28" width="8.875" style="0" customWidth="1"/>
  </cols>
  <sheetData>
    <row r="2" spans="1:28" ht="15.75">
      <c r="A2" s="179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6:14" ht="13.5" thickBot="1">
      <c r="F3" s="203"/>
      <c r="G3" s="203"/>
      <c r="H3" s="203"/>
      <c r="I3" s="203"/>
      <c r="J3" s="203"/>
      <c r="K3" s="203"/>
      <c r="L3" s="203"/>
      <c r="M3" s="203"/>
      <c r="N3" s="203"/>
    </row>
    <row r="4" spans="1:38" ht="12.75" customHeight="1" thickBot="1">
      <c r="A4" s="183" t="s">
        <v>0</v>
      </c>
      <c r="B4" s="186" t="s">
        <v>35</v>
      </c>
      <c r="C4" s="187"/>
      <c r="D4" s="187"/>
      <c r="E4" s="188"/>
      <c r="F4" s="186" t="s">
        <v>38</v>
      </c>
      <c r="G4" s="187"/>
      <c r="H4" s="187"/>
      <c r="I4" s="187"/>
      <c r="J4" s="187"/>
      <c r="K4" s="187"/>
      <c r="L4" s="187"/>
      <c r="M4" s="187"/>
      <c r="N4" s="187"/>
      <c r="O4" s="187"/>
      <c r="P4" s="208" t="s">
        <v>49</v>
      </c>
      <c r="Q4" s="209"/>
      <c r="R4" s="195" t="s">
        <v>48</v>
      </c>
      <c r="S4" s="199"/>
      <c r="T4" s="195" t="s">
        <v>57</v>
      </c>
      <c r="U4" s="196"/>
      <c r="V4" s="213" t="s">
        <v>0</v>
      </c>
      <c r="W4" s="186" t="s">
        <v>43</v>
      </c>
      <c r="X4" s="187"/>
      <c r="Y4" s="187"/>
      <c r="Z4" s="187"/>
      <c r="AA4" s="187"/>
      <c r="AB4" s="188"/>
      <c r="AC4" s="195" t="s">
        <v>47</v>
      </c>
      <c r="AD4" s="199"/>
      <c r="AE4" s="195" t="s">
        <v>73</v>
      </c>
      <c r="AF4" s="196"/>
      <c r="AG4" s="199" t="s">
        <v>74</v>
      </c>
      <c r="AH4" s="196"/>
      <c r="AI4" s="195" t="s">
        <v>46</v>
      </c>
      <c r="AJ4" s="196"/>
      <c r="AK4" s="134"/>
      <c r="AL4" s="135"/>
    </row>
    <row r="5" spans="1:40" s="1" customFormat="1" ht="38.25" customHeight="1" thickBot="1">
      <c r="A5" s="184"/>
      <c r="B5" s="191" t="s">
        <v>36</v>
      </c>
      <c r="C5" s="192"/>
      <c r="D5" s="189" t="s">
        <v>37</v>
      </c>
      <c r="E5" s="190"/>
      <c r="F5" s="193" t="s">
        <v>36</v>
      </c>
      <c r="G5" s="181"/>
      <c r="H5" s="180" t="s">
        <v>39</v>
      </c>
      <c r="I5" s="181"/>
      <c r="J5" s="180" t="s">
        <v>40</v>
      </c>
      <c r="K5" s="181"/>
      <c r="L5" s="180" t="s">
        <v>41</v>
      </c>
      <c r="M5" s="181"/>
      <c r="N5" s="182" t="s">
        <v>42</v>
      </c>
      <c r="O5" s="182"/>
      <c r="P5" s="210"/>
      <c r="Q5" s="211"/>
      <c r="R5" s="197"/>
      <c r="S5" s="212"/>
      <c r="T5" s="197"/>
      <c r="U5" s="198"/>
      <c r="V5" s="214"/>
      <c r="W5" s="204" t="s">
        <v>36</v>
      </c>
      <c r="X5" s="205"/>
      <c r="Y5" s="206" t="s">
        <v>44</v>
      </c>
      <c r="Z5" s="205"/>
      <c r="AA5" s="206" t="s">
        <v>45</v>
      </c>
      <c r="AB5" s="207"/>
      <c r="AC5" s="200"/>
      <c r="AD5" s="201"/>
      <c r="AE5" s="200"/>
      <c r="AF5" s="202"/>
      <c r="AG5" s="201"/>
      <c r="AH5" s="202"/>
      <c r="AI5" s="197"/>
      <c r="AJ5" s="198"/>
      <c r="AK5" s="193" t="s">
        <v>54</v>
      </c>
      <c r="AL5" s="194"/>
      <c r="AM5" s="193" t="s">
        <v>55</v>
      </c>
      <c r="AN5" s="194"/>
    </row>
    <row r="6" spans="1:40" ht="13.5" thickBot="1">
      <c r="A6" s="185"/>
      <c r="B6" s="35">
        <v>2015</v>
      </c>
      <c r="C6" s="36">
        <v>2016</v>
      </c>
      <c r="D6" s="36">
        <v>2015</v>
      </c>
      <c r="E6" s="37">
        <v>2016</v>
      </c>
      <c r="F6" s="35">
        <v>2015</v>
      </c>
      <c r="G6" s="36">
        <v>2016</v>
      </c>
      <c r="H6" s="36">
        <v>2015</v>
      </c>
      <c r="I6" s="36">
        <v>2016</v>
      </c>
      <c r="J6" s="36">
        <v>2015</v>
      </c>
      <c r="K6" s="36">
        <v>2016</v>
      </c>
      <c r="L6" s="36">
        <v>2015</v>
      </c>
      <c r="M6" s="36">
        <v>2016</v>
      </c>
      <c r="N6" s="36">
        <v>2015</v>
      </c>
      <c r="O6" s="36">
        <v>2016</v>
      </c>
      <c r="P6" s="35">
        <v>2015</v>
      </c>
      <c r="Q6" s="37">
        <v>2016</v>
      </c>
      <c r="R6" s="35">
        <v>2015</v>
      </c>
      <c r="S6" s="38">
        <v>2016</v>
      </c>
      <c r="T6" s="42">
        <v>2015</v>
      </c>
      <c r="U6" s="57">
        <v>2016</v>
      </c>
      <c r="V6" s="215"/>
      <c r="W6" s="35">
        <v>2015</v>
      </c>
      <c r="X6" s="36">
        <v>2016</v>
      </c>
      <c r="Y6" s="36">
        <v>2015</v>
      </c>
      <c r="Z6" s="36">
        <v>2016</v>
      </c>
      <c r="AA6" s="36">
        <v>2015</v>
      </c>
      <c r="AB6" s="37">
        <v>2016</v>
      </c>
      <c r="AC6" s="35">
        <v>2015</v>
      </c>
      <c r="AD6" s="36">
        <v>2016</v>
      </c>
      <c r="AE6" s="36">
        <v>2015</v>
      </c>
      <c r="AF6" s="36">
        <v>2016</v>
      </c>
      <c r="AG6" s="36">
        <v>2015</v>
      </c>
      <c r="AH6" s="37">
        <v>2016</v>
      </c>
      <c r="AI6" s="35">
        <v>2015</v>
      </c>
      <c r="AJ6" s="37">
        <v>2016</v>
      </c>
      <c r="AK6" s="35">
        <v>2015</v>
      </c>
      <c r="AL6" s="37">
        <v>2016</v>
      </c>
      <c r="AM6" s="35">
        <v>2015</v>
      </c>
      <c r="AN6" s="37">
        <v>2016</v>
      </c>
    </row>
    <row r="7" spans="1:40" ht="12.75">
      <c r="A7" s="30" t="s">
        <v>1</v>
      </c>
      <c r="B7" s="143">
        <v>15</v>
      </c>
      <c r="C7" s="31">
        <v>16</v>
      </c>
      <c r="D7" s="15">
        <v>15</v>
      </c>
      <c r="E7" s="48">
        <v>16</v>
      </c>
      <c r="F7" s="143">
        <v>46</v>
      </c>
      <c r="G7" s="31">
        <v>27</v>
      </c>
      <c r="H7" s="15">
        <v>36</v>
      </c>
      <c r="I7" s="31">
        <v>13</v>
      </c>
      <c r="J7" s="15">
        <v>1</v>
      </c>
      <c r="K7" s="31"/>
      <c r="L7" s="15">
        <v>4</v>
      </c>
      <c r="M7" s="31">
        <v>8</v>
      </c>
      <c r="N7" s="15">
        <v>4</v>
      </c>
      <c r="O7" s="31">
        <v>7</v>
      </c>
      <c r="P7" s="34">
        <v>1</v>
      </c>
      <c r="Q7" s="48">
        <v>1</v>
      </c>
      <c r="R7" s="34">
        <v>11</v>
      </c>
      <c r="S7" s="31">
        <v>6</v>
      </c>
      <c r="T7" s="31">
        <v>6</v>
      </c>
      <c r="U7" s="48">
        <v>3</v>
      </c>
      <c r="V7" s="12" t="s">
        <v>1</v>
      </c>
      <c r="W7" s="34">
        <v>9</v>
      </c>
      <c r="X7" s="31">
        <v>13</v>
      </c>
      <c r="Y7" s="31">
        <v>2</v>
      </c>
      <c r="Z7" s="31"/>
      <c r="AA7" s="31">
        <v>3</v>
      </c>
      <c r="AB7" s="48">
        <v>2</v>
      </c>
      <c r="AC7" s="34">
        <v>1</v>
      </c>
      <c r="AD7" s="31">
        <v>2</v>
      </c>
      <c r="AE7" s="31">
        <v>2</v>
      </c>
      <c r="AF7" s="31">
        <v>22</v>
      </c>
      <c r="AG7" s="31"/>
      <c r="AH7" s="48">
        <v>0</v>
      </c>
      <c r="AI7" s="34">
        <v>8</v>
      </c>
      <c r="AJ7" s="31">
        <v>6</v>
      </c>
      <c r="AK7" s="31">
        <v>8</v>
      </c>
      <c r="AL7" s="48">
        <v>6</v>
      </c>
      <c r="AM7" s="34"/>
      <c r="AN7" s="48">
        <v>2</v>
      </c>
    </row>
    <row r="8" spans="1:40" ht="12.75">
      <c r="A8" s="3" t="s">
        <v>2</v>
      </c>
      <c r="B8" s="16">
        <v>13</v>
      </c>
      <c r="C8" s="29">
        <v>13</v>
      </c>
      <c r="D8" s="17">
        <v>13</v>
      </c>
      <c r="E8" s="23">
        <v>13</v>
      </c>
      <c r="F8" s="16">
        <v>73</v>
      </c>
      <c r="G8" s="29">
        <v>82</v>
      </c>
      <c r="H8" s="17">
        <v>35</v>
      </c>
      <c r="I8" s="29">
        <v>36</v>
      </c>
      <c r="J8" s="17">
        <v>2</v>
      </c>
      <c r="K8" s="29">
        <v>3</v>
      </c>
      <c r="L8" s="17">
        <v>28</v>
      </c>
      <c r="M8" s="29">
        <v>24</v>
      </c>
      <c r="N8" s="17">
        <v>7</v>
      </c>
      <c r="O8" s="29">
        <v>18</v>
      </c>
      <c r="P8" s="22">
        <v>2</v>
      </c>
      <c r="Q8" s="23">
        <v>1</v>
      </c>
      <c r="R8" s="22">
        <v>10</v>
      </c>
      <c r="S8" s="29">
        <v>11</v>
      </c>
      <c r="T8" s="29">
        <v>1</v>
      </c>
      <c r="U8" s="23">
        <v>1</v>
      </c>
      <c r="V8" s="13" t="s">
        <v>2</v>
      </c>
      <c r="W8" s="22">
        <v>29</v>
      </c>
      <c r="X8" s="29">
        <v>20</v>
      </c>
      <c r="Y8" s="29">
        <v>1</v>
      </c>
      <c r="Z8" s="29">
        <v>2</v>
      </c>
      <c r="AA8" s="29">
        <v>8</v>
      </c>
      <c r="AB8" s="23">
        <v>6</v>
      </c>
      <c r="AC8" s="22">
        <v>21</v>
      </c>
      <c r="AD8" s="29">
        <v>8</v>
      </c>
      <c r="AE8" s="29">
        <v>1</v>
      </c>
      <c r="AF8" s="29">
        <v>7</v>
      </c>
      <c r="AG8" s="29"/>
      <c r="AH8" s="23">
        <v>8</v>
      </c>
      <c r="AI8" s="22">
        <v>6</v>
      </c>
      <c r="AJ8" s="29">
        <v>15</v>
      </c>
      <c r="AK8" s="29">
        <v>2</v>
      </c>
      <c r="AL8" s="23">
        <v>14</v>
      </c>
      <c r="AM8" s="22">
        <v>3</v>
      </c>
      <c r="AN8" s="23">
        <v>3</v>
      </c>
    </row>
    <row r="9" spans="1:40" ht="12.75">
      <c r="A9" s="3" t="s">
        <v>3</v>
      </c>
      <c r="B9" s="16">
        <v>9</v>
      </c>
      <c r="C9" s="29">
        <v>11</v>
      </c>
      <c r="D9" s="17">
        <v>9</v>
      </c>
      <c r="E9" s="23">
        <v>10</v>
      </c>
      <c r="F9" s="16">
        <v>44</v>
      </c>
      <c r="G9" s="29">
        <v>31</v>
      </c>
      <c r="H9" s="17">
        <v>11</v>
      </c>
      <c r="I9" s="29">
        <v>17</v>
      </c>
      <c r="J9" s="17"/>
      <c r="K9" s="29"/>
      <c r="L9" s="17">
        <v>28</v>
      </c>
      <c r="M9" s="29">
        <v>7</v>
      </c>
      <c r="N9" s="17">
        <v>7</v>
      </c>
      <c r="O9" s="29">
        <v>5</v>
      </c>
      <c r="P9" s="22"/>
      <c r="Q9" s="23"/>
      <c r="R9" s="22">
        <v>3</v>
      </c>
      <c r="S9" s="29">
        <v>7</v>
      </c>
      <c r="T9" s="29"/>
      <c r="U9" s="23">
        <v>2</v>
      </c>
      <c r="V9" s="13" t="s">
        <v>3</v>
      </c>
      <c r="W9" s="22">
        <v>11</v>
      </c>
      <c r="X9" s="29">
        <v>9</v>
      </c>
      <c r="Y9" s="29"/>
      <c r="Z9" s="29"/>
      <c r="AA9" s="29">
        <v>2</v>
      </c>
      <c r="AB9" s="23">
        <v>4</v>
      </c>
      <c r="AC9" s="22">
        <v>5</v>
      </c>
      <c r="AD9" s="29">
        <v>3</v>
      </c>
      <c r="AE9" s="29">
        <v>2</v>
      </c>
      <c r="AF9" s="29">
        <v>3</v>
      </c>
      <c r="AG9" s="29"/>
      <c r="AH9" s="23">
        <v>1</v>
      </c>
      <c r="AI9" s="22">
        <v>1</v>
      </c>
      <c r="AJ9" s="29">
        <v>11</v>
      </c>
      <c r="AK9" s="29"/>
      <c r="AL9" s="23">
        <v>8</v>
      </c>
      <c r="AM9" s="22">
        <v>1</v>
      </c>
      <c r="AN9" s="23"/>
    </row>
    <row r="10" spans="1:40" ht="12.75">
      <c r="A10" s="3" t="s">
        <v>4</v>
      </c>
      <c r="B10" s="16">
        <v>10</v>
      </c>
      <c r="C10" s="29">
        <v>18</v>
      </c>
      <c r="D10" s="17">
        <v>10</v>
      </c>
      <c r="E10" s="23">
        <v>18</v>
      </c>
      <c r="F10" s="16">
        <v>46</v>
      </c>
      <c r="G10" s="29">
        <v>26</v>
      </c>
      <c r="H10" s="17">
        <v>18</v>
      </c>
      <c r="I10" s="29">
        <v>16</v>
      </c>
      <c r="J10" s="17">
        <v>1</v>
      </c>
      <c r="K10" s="29"/>
      <c r="L10" s="17">
        <v>18</v>
      </c>
      <c r="M10" s="29">
        <v>4</v>
      </c>
      <c r="N10" s="17">
        <v>9</v>
      </c>
      <c r="O10" s="29">
        <v>1</v>
      </c>
      <c r="P10" s="22">
        <v>2</v>
      </c>
      <c r="Q10" s="23">
        <v>2</v>
      </c>
      <c r="R10" s="22">
        <v>8</v>
      </c>
      <c r="S10" s="29">
        <v>6</v>
      </c>
      <c r="T10" s="29">
        <v>1</v>
      </c>
      <c r="U10" s="23">
        <v>2</v>
      </c>
      <c r="V10" s="13" t="s">
        <v>4</v>
      </c>
      <c r="W10" s="22">
        <v>14</v>
      </c>
      <c r="X10" s="29">
        <v>15</v>
      </c>
      <c r="Y10" s="29"/>
      <c r="Z10" s="29">
        <v>1</v>
      </c>
      <c r="AA10" s="29">
        <v>6</v>
      </c>
      <c r="AB10" s="23">
        <v>1</v>
      </c>
      <c r="AC10" s="22">
        <v>6</v>
      </c>
      <c r="AD10" s="29">
        <v>7</v>
      </c>
      <c r="AE10" s="29"/>
      <c r="AF10" s="29">
        <v>11</v>
      </c>
      <c r="AG10" s="29"/>
      <c r="AH10" s="23">
        <v>1</v>
      </c>
      <c r="AI10" s="22">
        <v>3</v>
      </c>
      <c r="AJ10" s="29">
        <v>6</v>
      </c>
      <c r="AK10" s="29">
        <v>2</v>
      </c>
      <c r="AL10" s="23">
        <v>5</v>
      </c>
      <c r="AM10" s="22">
        <v>5</v>
      </c>
      <c r="AN10" s="23"/>
    </row>
    <row r="11" spans="1:40" ht="12.75">
      <c r="A11" s="3" t="s">
        <v>5</v>
      </c>
      <c r="B11" s="16">
        <v>5</v>
      </c>
      <c r="C11" s="29">
        <v>12</v>
      </c>
      <c r="D11" s="17">
        <v>5</v>
      </c>
      <c r="E11" s="23">
        <v>12</v>
      </c>
      <c r="F11" s="16">
        <v>50</v>
      </c>
      <c r="G11" s="29">
        <v>39</v>
      </c>
      <c r="H11" s="17">
        <v>16</v>
      </c>
      <c r="I11" s="29">
        <v>13</v>
      </c>
      <c r="J11" s="17">
        <v>2</v>
      </c>
      <c r="K11" s="29">
        <v>1</v>
      </c>
      <c r="L11" s="17">
        <v>29</v>
      </c>
      <c r="M11" s="29">
        <v>17</v>
      </c>
      <c r="N11" s="17">
        <v>5</v>
      </c>
      <c r="O11" s="29">
        <v>5</v>
      </c>
      <c r="P11" s="22">
        <v>1</v>
      </c>
      <c r="Q11" s="23"/>
      <c r="R11" s="22">
        <v>9</v>
      </c>
      <c r="S11" s="29">
        <v>5</v>
      </c>
      <c r="T11" s="29">
        <v>3</v>
      </c>
      <c r="U11" s="23">
        <v>1</v>
      </c>
      <c r="V11" s="13" t="s">
        <v>5</v>
      </c>
      <c r="W11" s="22">
        <v>11</v>
      </c>
      <c r="X11" s="29">
        <v>14</v>
      </c>
      <c r="Y11" s="29"/>
      <c r="Z11" s="29"/>
      <c r="AA11" s="29">
        <v>1</v>
      </c>
      <c r="AB11" s="23">
        <v>5</v>
      </c>
      <c r="AC11" s="22">
        <v>15</v>
      </c>
      <c r="AD11" s="29">
        <v>9</v>
      </c>
      <c r="AE11" s="29">
        <v>9</v>
      </c>
      <c r="AF11" s="29">
        <v>1</v>
      </c>
      <c r="AG11" s="29"/>
      <c r="AH11" s="23">
        <v>5</v>
      </c>
      <c r="AI11" s="22">
        <v>2</v>
      </c>
      <c r="AJ11" s="29">
        <v>6</v>
      </c>
      <c r="AK11" s="29">
        <v>2</v>
      </c>
      <c r="AL11" s="23">
        <v>6</v>
      </c>
      <c r="AM11" s="22">
        <v>3</v>
      </c>
      <c r="AN11" s="23"/>
    </row>
    <row r="12" spans="1:40" ht="12.75">
      <c r="A12" s="3" t="s">
        <v>6</v>
      </c>
      <c r="B12" s="16">
        <v>7</v>
      </c>
      <c r="C12" s="29">
        <v>9</v>
      </c>
      <c r="D12" s="17">
        <v>7</v>
      </c>
      <c r="E12" s="23">
        <v>9</v>
      </c>
      <c r="F12" s="16">
        <v>16</v>
      </c>
      <c r="G12" s="29">
        <v>18</v>
      </c>
      <c r="H12" s="17">
        <v>5</v>
      </c>
      <c r="I12" s="29">
        <v>7</v>
      </c>
      <c r="J12" s="17"/>
      <c r="K12" s="29">
        <v>2</v>
      </c>
      <c r="L12" s="17">
        <v>8</v>
      </c>
      <c r="M12" s="29">
        <v>6</v>
      </c>
      <c r="N12" s="17">
        <v>5</v>
      </c>
      <c r="O12" s="29">
        <v>6</v>
      </c>
      <c r="P12" s="22"/>
      <c r="Q12" s="23"/>
      <c r="R12" s="22">
        <v>2</v>
      </c>
      <c r="S12" s="29">
        <v>2</v>
      </c>
      <c r="T12" s="29"/>
      <c r="U12" s="23">
        <v>1</v>
      </c>
      <c r="V12" s="13" t="s">
        <v>6</v>
      </c>
      <c r="W12" s="22">
        <v>8</v>
      </c>
      <c r="X12" s="29">
        <v>3</v>
      </c>
      <c r="Y12" s="29">
        <v>1</v>
      </c>
      <c r="Z12" s="29">
        <v>1</v>
      </c>
      <c r="AA12" s="29">
        <v>1</v>
      </c>
      <c r="AB12" s="23">
        <v>1</v>
      </c>
      <c r="AC12" s="22">
        <v>6</v>
      </c>
      <c r="AD12" s="29">
        <v>2</v>
      </c>
      <c r="AE12" s="29"/>
      <c r="AF12" s="29"/>
      <c r="AG12" s="29"/>
      <c r="AH12" s="23">
        <v>5</v>
      </c>
      <c r="AI12" s="22">
        <v>2</v>
      </c>
      <c r="AJ12" s="29">
        <v>7</v>
      </c>
      <c r="AK12" s="29">
        <v>1</v>
      </c>
      <c r="AL12" s="23">
        <v>7</v>
      </c>
      <c r="AM12" s="22">
        <v>1</v>
      </c>
      <c r="AN12" s="23">
        <v>1</v>
      </c>
    </row>
    <row r="13" spans="1:40" ht="12.75">
      <c r="A13" s="3" t="s">
        <v>7</v>
      </c>
      <c r="B13" s="16">
        <v>18</v>
      </c>
      <c r="C13" s="29">
        <v>7</v>
      </c>
      <c r="D13" s="17">
        <v>18</v>
      </c>
      <c r="E13" s="23">
        <v>7</v>
      </c>
      <c r="F13" s="16">
        <v>43</v>
      </c>
      <c r="G13" s="29">
        <v>23</v>
      </c>
      <c r="H13" s="17">
        <v>16</v>
      </c>
      <c r="I13" s="29">
        <v>14</v>
      </c>
      <c r="J13" s="17">
        <v>1</v>
      </c>
      <c r="K13" s="29">
        <v>2</v>
      </c>
      <c r="L13" s="17">
        <v>23</v>
      </c>
      <c r="M13" s="29">
        <v>7</v>
      </c>
      <c r="N13" s="17">
        <v>5</v>
      </c>
      <c r="O13" s="29">
        <v>6</v>
      </c>
      <c r="P13" s="22"/>
      <c r="Q13" s="23"/>
      <c r="R13" s="22">
        <v>10</v>
      </c>
      <c r="S13" s="29">
        <v>2</v>
      </c>
      <c r="T13" s="29">
        <v>2</v>
      </c>
      <c r="U13" s="23"/>
      <c r="V13" s="13" t="s">
        <v>7</v>
      </c>
      <c r="W13" s="22">
        <v>10</v>
      </c>
      <c r="X13" s="29">
        <v>11</v>
      </c>
      <c r="Y13" s="29">
        <v>3</v>
      </c>
      <c r="Z13" s="29"/>
      <c r="AA13" s="29">
        <v>2</v>
      </c>
      <c r="AB13" s="23">
        <v>5</v>
      </c>
      <c r="AC13" s="22">
        <v>4</v>
      </c>
      <c r="AD13" s="29">
        <v>2</v>
      </c>
      <c r="AE13" s="29"/>
      <c r="AF13" s="29">
        <v>1</v>
      </c>
      <c r="AG13" s="29"/>
      <c r="AH13" s="23">
        <v>3</v>
      </c>
      <c r="AI13" s="22">
        <v>3</v>
      </c>
      <c r="AJ13" s="29">
        <v>3</v>
      </c>
      <c r="AK13" s="29">
        <v>3</v>
      </c>
      <c r="AL13" s="23">
        <v>3</v>
      </c>
      <c r="AM13" s="22">
        <v>4</v>
      </c>
      <c r="AN13" s="23">
        <v>1</v>
      </c>
    </row>
    <row r="14" spans="1:40" ht="12.75">
      <c r="A14" s="3" t="s">
        <v>8</v>
      </c>
      <c r="B14" s="16">
        <v>39</v>
      </c>
      <c r="C14" s="29">
        <v>36</v>
      </c>
      <c r="D14" s="17">
        <v>39</v>
      </c>
      <c r="E14" s="23">
        <v>36</v>
      </c>
      <c r="F14" s="16">
        <v>145</v>
      </c>
      <c r="G14" s="29">
        <v>138</v>
      </c>
      <c r="H14" s="17">
        <v>75</v>
      </c>
      <c r="I14" s="29">
        <v>90</v>
      </c>
      <c r="J14" s="17">
        <v>7</v>
      </c>
      <c r="K14" s="29">
        <v>4</v>
      </c>
      <c r="L14" s="17">
        <v>47</v>
      </c>
      <c r="M14" s="29">
        <v>31</v>
      </c>
      <c r="N14" s="17">
        <v>15</v>
      </c>
      <c r="O14" s="29">
        <v>19</v>
      </c>
      <c r="P14" s="22">
        <v>1</v>
      </c>
      <c r="Q14" s="23">
        <v>2</v>
      </c>
      <c r="R14" s="22">
        <v>16</v>
      </c>
      <c r="S14" s="29">
        <v>12</v>
      </c>
      <c r="T14" s="29">
        <v>13</v>
      </c>
      <c r="U14" s="23">
        <v>4</v>
      </c>
      <c r="V14" s="13" t="s">
        <v>8</v>
      </c>
      <c r="W14" s="22">
        <v>26</v>
      </c>
      <c r="X14" s="29">
        <v>38</v>
      </c>
      <c r="Y14" s="29"/>
      <c r="Z14" s="29">
        <v>6</v>
      </c>
      <c r="AA14" s="29">
        <v>10</v>
      </c>
      <c r="AB14" s="23">
        <v>11</v>
      </c>
      <c r="AC14" s="22">
        <v>21</v>
      </c>
      <c r="AD14" s="29">
        <v>11</v>
      </c>
      <c r="AE14" s="29">
        <v>1</v>
      </c>
      <c r="AF14" s="29">
        <v>5</v>
      </c>
      <c r="AG14" s="29"/>
      <c r="AH14" s="23">
        <v>18</v>
      </c>
      <c r="AI14" s="22">
        <v>2</v>
      </c>
      <c r="AJ14" s="29">
        <v>10</v>
      </c>
      <c r="AK14" s="29"/>
      <c r="AL14" s="23">
        <v>8</v>
      </c>
      <c r="AM14" s="22">
        <v>1</v>
      </c>
      <c r="AN14" s="23">
        <v>2</v>
      </c>
    </row>
    <row r="15" spans="1:40" ht="12.75">
      <c r="A15" s="3" t="s">
        <v>9</v>
      </c>
      <c r="B15" s="16">
        <v>27</v>
      </c>
      <c r="C15" s="29">
        <v>29</v>
      </c>
      <c r="D15" s="17">
        <v>27</v>
      </c>
      <c r="E15" s="23">
        <v>29</v>
      </c>
      <c r="F15" s="16">
        <v>76</v>
      </c>
      <c r="G15" s="29">
        <v>64</v>
      </c>
      <c r="H15" s="17">
        <v>23</v>
      </c>
      <c r="I15" s="29">
        <v>33</v>
      </c>
      <c r="J15" s="17">
        <v>3</v>
      </c>
      <c r="K15" s="29"/>
      <c r="L15" s="17">
        <v>39</v>
      </c>
      <c r="M15" s="29">
        <v>22</v>
      </c>
      <c r="N15" s="17">
        <v>6</v>
      </c>
      <c r="O15" s="29">
        <v>10</v>
      </c>
      <c r="P15" s="22">
        <v>2</v>
      </c>
      <c r="Q15" s="23">
        <v>1</v>
      </c>
      <c r="R15" s="22">
        <v>29</v>
      </c>
      <c r="S15" s="29">
        <v>12</v>
      </c>
      <c r="T15" s="29">
        <v>7</v>
      </c>
      <c r="U15" s="23">
        <v>1</v>
      </c>
      <c r="V15" s="13" t="s">
        <v>9</v>
      </c>
      <c r="W15" s="22">
        <v>31</v>
      </c>
      <c r="X15" s="29">
        <v>37</v>
      </c>
      <c r="Y15" s="29"/>
      <c r="Z15" s="29">
        <v>1</v>
      </c>
      <c r="AA15" s="29">
        <v>8</v>
      </c>
      <c r="AB15" s="23">
        <v>5</v>
      </c>
      <c r="AC15" s="22">
        <v>14</v>
      </c>
      <c r="AD15" s="29">
        <v>8</v>
      </c>
      <c r="AE15" s="29">
        <v>5</v>
      </c>
      <c r="AF15" s="29">
        <v>2</v>
      </c>
      <c r="AG15" s="29"/>
      <c r="AH15" s="23">
        <v>18</v>
      </c>
      <c r="AI15" s="22">
        <v>5</v>
      </c>
      <c r="AJ15" s="29">
        <v>9</v>
      </c>
      <c r="AK15" s="29">
        <v>5</v>
      </c>
      <c r="AL15" s="23">
        <v>5</v>
      </c>
      <c r="AM15" s="22">
        <v>3</v>
      </c>
      <c r="AN15" s="23">
        <v>10</v>
      </c>
    </row>
    <row r="16" spans="1:40" ht="12.75">
      <c r="A16" s="3" t="s">
        <v>10</v>
      </c>
      <c r="B16" s="16">
        <v>15</v>
      </c>
      <c r="C16" s="29">
        <v>15</v>
      </c>
      <c r="D16" s="17">
        <v>14</v>
      </c>
      <c r="E16" s="23">
        <v>15</v>
      </c>
      <c r="F16" s="16">
        <v>48</v>
      </c>
      <c r="G16" s="29">
        <v>35</v>
      </c>
      <c r="H16" s="17">
        <v>17</v>
      </c>
      <c r="I16" s="29">
        <v>11</v>
      </c>
      <c r="J16" s="17">
        <v>1</v>
      </c>
      <c r="K16" s="29">
        <v>1</v>
      </c>
      <c r="L16" s="17">
        <v>11</v>
      </c>
      <c r="M16" s="29">
        <v>17</v>
      </c>
      <c r="N16" s="17">
        <v>4</v>
      </c>
      <c r="O16" s="29">
        <v>8</v>
      </c>
      <c r="P16" s="22">
        <v>1</v>
      </c>
      <c r="Q16" s="23">
        <v>4</v>
      </c>
      <c r="R16" s="22">
        <v>9</v>
      </c>
      <c r="S16" s="29">
        <v>1</v>
      </c>
      <c r="T16" s="29">
        <v>1</v>
      </c>
      <c r="U16" s="23"/>
      <c r="V16" s="13" t="s">
        <v>10</v>
      </c>
      <c r="W16" s="22">
        <v>11</v>
      </c>
      <c r="X16" s="29">
        <v>14</v>
      </c>
      <c r="Y16" s="29"/>
      <c r="Z16" s="29"/>
      <c r="AA16" s="29">
        <v>3</v>
      </c>
      <c r="AB16" s="23">
        <v>5</v>
      </c>
      <c r="AC16" s="22">
        <v>10</v>
      </c>
      <c r="AD16" s="29">
        <v>7</v>
      </c>
      <c r="AE16" s="29">
        <v>5</v>
      </c>
      <c r="AF16" s="29"/>
      <c r="AG16" s="29"/>
      <c r="AH16" s="23">
        <v>4</v>
      </c>
      <c r="AI16" s="22"/>
      <c r="AJ16" s="29">
        <v>4</v>
      </c>
      <c r="AK16" s="29"/>
      <c r="AL16" s="23">
        <v>3</v>
      </c>
      <c r="AM16" s="22">
        <v>8</v>
      </c>
      <c r="AN16" s="23">
        <v>3</v>
      </c>
    </row>
    <row r="17" spans="1:40" ht="12.75">
      <c r="A17" s="3" t="s">
        <v>11</v>
      </c>
      <c r="B17" s="16">
        <v>6</v>
      </c>
      <c r="C17" s="29">
        <v>11</v>
      </c>
      <c r="D17" s="17">
        <v>6</v>
      </c>
      <c r="E17" s="23">
        <v>8</v>
      </c>
      <c r="F17" s="16">
        <v>40</v>
      </c>
      <c r="G17" s="29">
        <v>22</v>
      </c>
      <c r="H17" s="17">
        <v>28</v>
      </c>
      <c r="I17" s="29">
        <v>11</v>
      </c>
      <c r="J17" s="17">
        <v>3</v>
      </c>
      <c r="K17" s="29"/>
      <c r="L17" s="17">
        <v>5</v>
      </c>
      <c r="M17" s="29">
        <v>6</v>
      </c>
      <c r="N17" s="17">
        <v>4</v>
      </c>
      <c r="O17" s="29">
        <v>4</v>
      </c>
      <c r="P17" s="22"/>
      <c r="Q17" s="23"/>
      <c r="R17" s="22">
        <v>5</v>
      </c>
      <c r="S17" s="29">
        <v>3</v>
      </c>
      <c r="T17" s="29">
        <v>2</v>
      </c>
      <c r="U17" s="23">
        <v>1</v>
      </c>
      <c r="V17" s="13" t="s">
        <v>11</v>
      </c>
      <c r="W17" s="22">
        <v>9</v>
      </c>
      <c r="X17" s="29">
        <v>6</v>
      </c>
      <c r="Y17" s="29"/>
      <c r="Z17" s="29"/>
      <c r="AA17" s="29">
        <v>3</v>
      </c>
      <c r="AB17" s="23">
        <v>2</v>
      </c>
      <c r="AC17" s="22">
        <v>5</v>
      </c>
      <c r="AD17" s="29">
        <v>5</v>
      </c>
      <c r="AE17" s="29">
        <v>1</v>
      </c>
      <c r="AF17" s="29">
        <v>1</v>
      </c>
      <c r="AG17" s="29"/>
      <c r="AH17" s="23">
        <v>3</v>
      </c>
      <c r="AI17" s="22">
        <v>2</v>
      </c>
      <c r="AJ17" s="29">
        <v>5</v>
      </c>
      <c r="AK17" s="29">
        <v>2</v>
      </c>
      <c r="AL17" s="23">
        <v>5</v>
      </c>
      <c r="AM17" s="22">
        <v>1</v>
      </c>
      <c r="AN17" s="23">
        <v>2</v>
      </c>
    </row>
    <row r="18" spans="1:40" ht="12.75">
      <c r="A18" s="3" t="s">
        <v>12</v>
      </c>
      <c r="B18" s="16">
        <v>11</v>
      </c>
      <c r="C18" s="29">
        <v>11</v>
      </c>
      <c r="D18" s="17">
        <v>11</v>
      </c>
      <c r="E18" s="23">
        <v>11</v>
      </c>
      <c r="F18" s="16">
        <v>61</v>
      </c>
      <c r="G18" s="29">
        <v>40</v>
      </c>
      <c r="H18" s="17">
        <v>25</v>
      </c>
      <c r="I18" s="29">
        <v>13</v>
      </c>
      <c r="J18" s="17"/>
      <c r="K18" s="29">
        <v>2</v>
      </c>
      <c r="L18" s="17">
        <v>35</v>
      </c>
      <c r="M18" s="29">
        <v>19</v>
      </c>
      <c r="N18" s="17">
        <v>2</v>
      </c>
      <c r="O18" s="29">
        <v>8</v>
      </c>
      <c r="P18" s="22"/>
      <c r="Q18" s="23"/>
      <c r="R18" s="22">
        <v>10</v>
      </c>
      <c r="S18" s="29">
        <v>4</v>
      </c>
      <c r="T18" s="29">
        <v>1</v>
      </c>
      <c r="U18" s="23">
        <v>2</v>
      </c>
      <c r="V18" s="13" t="s">
        <v>12</v>
      </c>
      <c r="W18" s="22">
        <v>13</v>
      </c>
      <c r="X18" s="29">
        <v>14</v>
      </c>
      <c r="Y18" s="29"/>
      <c r="Z18" s="29">
        <v>2</v>
      </c>
      <c r="AA18" s="29">
        <v>6</v>
      </c>
      <c r="AB18" s="23">
        <v>7</v>
      </c>
      <c r="AC18" s="22">
        <v>13</v>
      </c>
      <c r="AD18" s="29">
        <v>3</v>
      </c>
      <c r="AE18" s="29">
        <v>1</v>
      </c>
      <c r="AF18" s="29">
        <v>1</v>
      </c>
      <c r="AG18" s="29"/>
      <c r="AH18" s="23">
        <v>0</v>
      </c>
      <c r="AI18" s="22">
        <v>11</v>
      </c>
      <c r="AJ18" s="29">
        <v>12</v>
      </c>
      <c r="AK18" s="29">
        <v>11</v>
      </c>
      <c r="AL18" s="23">
        <v>11</v>
      </c>
      <c r="AM18" s="22">
        <v>2</v>
      </c>
      <c r="AN18" s="23"/>
    </row>
    <row r="19" spans="1:40" ht="12.75">
      <c r="A19" s="3" t="s">
        <v>13</v>
      </c>
      <c r="B19" s="16">
        <v>11</v>
      </c>
      <c r="C19" s="29">
        <v>19</v>
      </c>
      <c r="D19" s="17">
        <v>11</v>
      </c>
      <c r="E19" s="23">
        <v>19</v>
      </c>
      <c r="F19" s="16">
        <v>42</v>
      </c>
      <c r="G19" s="29">
        <v>42</v>
      </c>
      <c r="H19" s="17">
        <v>27</v>
      </c>
      <c r="I19" s="29">
        <v>22</v>
      </c>
      <c r="J19" s="17">
        <v>2</v>
      </c>
      <c r="K19" s="29">
        <v>1</v>
      </c>
      <c r="L19" s="17">
        <v>14</v>
      </c>
      <c r="M19" s="29">
        <v>11</v>
      </c>
      <c r="N19" s="17">
        <v>5</v>
      </c>
      <c r="O19" s="29">
        <v>9</v>
      </c>
      <c r="P19" s="22"/>
      <c r="Q19" s="23">
        <v>1</v>
      </c>
      <c r="R19" s="22">
        <v>14</v>
      </c>
      <c r="S19" s="29">
        <v>9</v>
      </c>
      <c r="T19" s="29">
        <v>4</v>
      </c>
      <c r="U19" s="23">
        <v>2</v>
      </c>
      <c r="V19" s="13" t="s">
        <v>13</v>
      </c>
      <c r="W19" s="22">
        <v>7</v>
      </c>
      <c r="X19" s="29">
        <v>18</v>
      </c>
      <c r="Y19" s="29"/>
      <c r="Z19" s="29">
        <v>1</v>
      </c>
      <c r="AA19" s="29">
        <v>6</v>
      </c>
      <c r="AB19" s="23">
        <v>6</v>
      </c>
      <c r="AC19" s="22">
        <v>3</v>
      </c>
      <c r="AD19" s="29">
        <v>4</v>
      </c>
      <c r="AE19" s="29">
        <v>1</v>
      </c>
      <c r="AF19" s="29">
        <v>1</v>
      </c>
      <c r="AG19" s="29"/>
      <c r="AH19" s="23">
        <v>6</v>
      </c>
      <c r="AI19" s="22">
        <v>9</v>
      </c>
      <c r="AJ19" s="29">
        <v>8</v>
      </c>
      <c r="AK19" s="29">
        <v>8</v>
      </c>
      <c r="AL19" s="23">
        <v>7</v>
      </c>
      <c r="AM19" s="22">
        <v>2</v>
      </c>
      <c r="AN19" s="23">
        <v>7</v>
      </c>
    </row>
    <row r="20" spans="1:40" ht="12.75">
      <c r="A20" s="3" t="s">
        <v>14</v>
      </c>
      <c r="B20" s="16">
        <v>9</v>
      </c>
      <c r="C20" s="29">
        <v>10</v>
      </c>
      <c r="D20" s="17">
        <v>9</v>
      </c>
      <c r="E20" s="23">
        <v>10</v>
      </c>
      <c r="F20" s="16">
        <v>22</v>
      </c>
      <c r="G20" s="29">
        <v>20</v>
      </c>
      <c r="H20" s="17">
        <v>10</v>
      </c>
      <c r="I20" s="29">
        <v>10</v>
      </c>
      <c r="J20" s="17"/>
      <c r="K20" s="29"/>
      <c r="L20" s="17">
        <v>6</v>
      </c>
      <c r="M20" s="29">
        <v>3</v>
      </c>
      <c r="N20" s="17">
        <v>4</v>
      </c>
      <c r="O20" s="29">
        <v>3</v>
      </c>
      <c r="P20" s="22"/>
      <c r="Q20" s="23"/>
      <c r="R20" s="22">
        <v>5</v>
      </c>
      <c r="S20" s="29">
        <v>4</v>
      </c>
      <c r="T20" s="29">
        <v>2</v>
      </c>
      <c r="U20" s="23"/>
      <c r="V20" s="13" t="s">
        <v>14</v>
      </c>
      <c r="W20" s="22">
        <v>7</v>
      </c>
      <c r="X20" s="29">
        <v>8</v>
      </c>
      <c r="Y20" s="29"/>
      <c r="Z20" s="29"/>
      <c r="AA20" s="29">
        <v>2</v>
      </c>
      <c r="AB20" s="23">
        <v>4</v>
      </c>
      <c r="AC20" s="22">
        <v>6</v>
      </c>
      <c r="AD20" s="29">
        <v>2</v>
      </c>
      <c r="AE20" s="29"/>
      <c r="AF20" s="29">
        <v>6</v>
      </c>
      <c r="AG20" s="29"/>
      <c r="AH20" s="23">
        <v>0</v>
      </c>
      <c r="AI20" s="22">
        <v>5</v>
      </c>
      <c r="AJ20" s="29">
        <v>4</v>
      </c>
      <c r="AK20" s="29">
        <v>4</v>
      </c>
      <c r="AL20" s="23">
        <v>4</v>
      </c>
      <c r="AM20" s="22">
        <v>2</v>
      </c>
      <c r="AN20" s="23"/>
    </row>
    <row r="21" spans="1:40" ht="12.75">
      <c r="A21" s="3" t="s">
        <v>15</v>
      </c>
      <c r="B21" s="16">
        <v>11</v>
      </c>
      <c r="C21" s="29">
        <v>5</v>
      </c>
      <c r="D21" s="17">
        <v>11</v>
      </c>
      <c r="E21" s="23">
        <v>5</v>
      </c>
      <c r="F21" s="16">
        <v>30</v>
      </c>
      <c r="G21" s="29">
        <v>16</v>
      </c>
      <c r="H21" s="17">
        <v>11</v>
      </c>
      <c r="I21" s="29">
        <v>6</v>
      </c>
      <c r="J21" s="17">
        <v>2</v>
      </c>
      <c r="K21" s="29">
        <v>1</v>
      </c>
      <c r="L21" s="17">
        <v>11</v>
      </c>
      <c r="M21" s="29">
        <v>4</v>
      </c>
      <c r="N21" s="17">
        <v>2</v>
      </c>
      <c r="O21" s="29">
        <v>0</v>
      </c>
      <c r="P21" s="22">
        <v>1</v>
      </c>
      <c r="Q21" s="23">
        <v>1</v>
      </c>
      <c r="R21" s="22">
        <v>8</v>
      </c>
      <c r="S21" s="29"/>
      <c r="T21" s="29"/>
      <c r="U21" s="23"/>
      <c r="V21" s="13" t="s">
        <v>15</v>
      </c>
      <c r="W21" s="22">
        <v>4</v>
      </c>
      <c r="X21" s="29">
        <v>12</v>
      </c>
      <c r="Y21" s="29"/>
      <c r="Z21" s="29"/>
      <c r="AA21" s="29">
        <v>1</v>
      </c>
      <c r="AB21" s="23">
        <v>4</v>
      </c>
      <c r="AC21" s="22">
        <v>1</v>
      </c>
      <c r="AD21" s="29">
        <v>3</v>
      </c>
      <c r="AE21" s="29">
        <v>4</v>
      </c>
      <c r="AF21" s="29">
        <v>1</v>
      </c>
      <c r="AG21" s="29"/>
      <c r="AH21" s="23">
        <v>3</v>
      </c>
      <c r="AI21" s="22"/>
      <c r="AJ21" s="29">
        <v>5</v>
      </c>
      <c r="AK21" s="29"/>
      <c r="AL21" s="23">
        <v>4</v>
      </c>
      <c r="AM21" s="22"/>
      <c r="AN21" s="23">
        <v>2</v>
      </c>
    </row>
    <row r="22" spans="1:40" ht="12.75">
      <c r="A22" s="3" t="s">
        <v>16</v>
      </c>
      <c r="B22" s="16">
        <v>30</v>
      </c>
      <c r="C22" s="29">
        <v>15</v>
      </c>
      <c r="D22" s="17">
        <v>30</v>
      </c>
      <c r="E22" s="23">
        <v>15</v>
      </c>
      <c r="F22" s="16">
        <v>81</v>
      </c>
      <c r="G22" s="29">
        <v>53</v>
      </c>
      <c r="H22" s="17">
        <v>33</v>
      </c>
      <c r="I22" s="29">
        <v>16</v>
      </c>
      <c r="J22" s="17"/>
      <c r="K22" s="29">
        <v>1</v>
      </c>
      <c r="L22" s="17">
        <v>30</v>
      </c>
      <c r="M22" s="29">
        <v>25</v>
      </c>
      <c r="N22" s="17">
        <v>3</v>
      </c>
      <c r="O22" s="29">
        <v>3</v>
      </c>
      <c r="P22" s="22"/>
      <c r="Q22" s="23">
        <v>2</v>
      </c>
      <c r="R22" s="22">
        <v>8</v>
      </c>
      <c r="S22" s="29">
        <v>8</v>
      </c>
      <c r="T22" s="29">
        <v>3</v>
      </c>
      <c r="U22" s="23">
        <v>2</v>
      </c>
      <c r="V22" s="13" t="s">
        <v>16</v>
      </c>
      <c r="W22" s="22">
        <v>24</v>
      </c>
      <c r="X22" s="29">
        <v>19</v>
      </c>
      <c r="Y22" s="29">
        <v>2</v>
      </c>
      <c r="Z22" s="29">
        <v>1</v>
      </c>
      <c r="AA22" s="29">
        <v>9</v>
      </c>
      <c r="AB22" s="23">
        <v>7</v>
      </c>
      <c r="AC22" s="22">
        <v>8</v>
      </c>
      <c r="AD22" s="29">
        <v>4</v>
      </c>
      <c r="AE22" s="29">
        <v>2</v>
      </c>
      <c r="AF22" s="29">
        <v>2</v>
      </c>
      <c r="AG22" s="29"/>
      <c r="AH22" s="23">
        <v>2</v>
      </c>
      <c r="AI22" s="22">
        <v>11</v>
      </c>
      <c r="AJ22" s="29">
        <v>21</v>
      </c>
      <c r="AK22" s="29">
        <v>9</v>
      </c>
      <c r="AL22" s="23">
        <v>19</v>
      </c>
      <c r="AM22" s="22">
        <v>3</v>
      </c>
      <c r="AN22" s="23">
        <v>2</v>
      </c>
    </row>
    <row r="23" spans="1:40" ht="12.75">
      <c r="A23" s="3" t="s">
        <v>17</v>
      </c>
      <c r="B23" s="16">
        <v>8</v>
      </c>
      <c r="C23" s="29">
        <v>12</v>
      </c>
      <c r="D23" s="17">
        <v>8</v>
      </c>
      <c r="E23" s="23">
        <v>12</v>
      </c>
      <c r="F23" s="16">
        <v>69</v>
      </c>
      <c r="G23" s="29">
        <v>38</v>
      </c>
      <c r="H23" s="17">
        <v>37</v>
      </c>
      <c r="I23" s="29">
        <v>24</v>
      </c>
      <c r="J23" s="17"/>
      <c r="K23" s="29"/>
      <c r="L23" s="17">
        <v>28</v>
      </c>
      <c r="M23" s="29">
        <v>6</v>
      </c>
      <c r="N23" s="17">
        <v>2</v>
      </c>
      <c r="O23" s="29">
        <v>4</v>
      </c>
      <c r="P23" s="22">
        <v>1</v>
      </c>
      <c r="Q23" s="23"/>
      <c r="R23" s="22">
        <v>2</v>
      </c>
      <c r="S23" s="29">
        <v>8</v>
      </c>
      <c r="T23" s="29">
        <v>1</v>
      </c>
      <c r="U23" s="23">
        <v>2</v>
      </c>
      <c r="V23" s="13" t="s">
        <v>17</v>
      </c>
      <c r="W23" s="22">
        <v>18</v>
      </c>
      <c r="X23" s="29">
        <v>20</v>
      </c>
      <c r="Y23" s="29"/>
      <c r="Z23" s="29">
        <v>2</v>
      </c>
      <c r="AA23" s="29">
        <v>6</v>
      </c>
      <c r="AB23" s="23">
        <v>6</v>
      </c>
      <c r="AC23" s="22">
        <v>12</v>
      </c>
      <c r="AD23" s="29">
        <v>14</v>
      </c>
      <c r="AE23" s="29">
        <v>2</v>
      </c>
      <c r="AF23" s="29">
        <v>33</v>
      </c>
      <c r="AG23" s="29"/>
      <c r="AH23" s="23">
        <v>0</v>
      </c>
      <c r="AI23" s="22">
        <v>1</v>
      </c>
      <c r="AJ23" s="29">
        <v>11</v>
      </c>
      <c r="AK23" s="29">
        <v>1</v>
      </c>
      <c r="AL23" s="23">
        <v>10</v>
      </c>
      <c r="AM23" s="22"/>
      <c r="AN23" s="23">
        <v>1</v>
      </c>
    </row>
    <row r="24" spans="1:40" ht="12.75">
      <c r="A24" s="3" t="s">
        <v>18</v>
      </c>
      <c r="B24" s="16">
        <v>10</v>
      </c>
      <c r="C24" s="29">
        <v>14</v>
      </c>
      <c r="D24" s="17">
        <v>10</v>
      </c>
      <c r="E24" s="23">
        <v>14</v>
      </c>
      <c r="F24" s="16">
        <v>50</v>
      </c>
      <c r="G24" s="29">
        <v>46</v>
      </c>
      <c r="H24" s="17">
        <v>10</v>
      </c>
      <c r="I24" s="29">
        <v>19</v>
      </c>
      <c r="J24" s="17">
        <v>2</v>
      </c>
      <c r="K24" s="29">
        <v>3</v>
      </c>
      <c r="L24" s="17">
        <v>29</v>
      </c>
      <c r="M24" s="29">
        <v>17</v>
      </c>
      <c r="N24" s="17">
        <v>7</v>
      </c>
      <c r="O24" s="29">
        <v>9</v>
      </c>
      <c r="P24" s="22"/>
      <c r="Q24" s="23"/>
      <c r="R24" s="22">
        <v>5</v>
      </c>
      <c r="S24" s="29">
        <v>2</v>
      </c>
      <c r="T24" s="29">
        <v>3</v>
      </c>
      <c r="U24" s="23"/>
      <c r="V24" s="13" t="s">
        <v>18</v>
      </c>
      <c r="W24" s="22">
        <v>9</v>
      </c>
      <c r="X24" s="29">
        <v>16</v>
      </c>
      <c r="Y24" s="29"/>
      <c r="Z24" s="29"/>
      <c r="AA24" s="29">
        <v>3</v>
      </c>
      <c r="AB24" s="23">
        <v>2</v>
      </c>
      <c r="AC24" s="22">
        <v>9</v>
      </c>
      <c r="AD24" s="29">
        <v>10</v>
      </c>
      <c r="AE24" s="29">
        <v>2</v>
      </c>
      <c r="AF24" s="29">
        <v>2</v>
      </c>
      <c r="AG24" s="29"/>
      <c r="AH24" s="23">
        <v>0</v>
      </c>
      <c r="AI24" s="22">
        <v>4</v>
      </c>
      <c r="AJ24" s="29">
        <v>8</v>
      </c>
      <c r="AK24" s="29">
        <v>3</v>
      </c>
      <c r="AL24" s="23">
        <v>7</v>
      </c>
      <c r="AM24" s="22">
        <v>2</v>
      </c>
      <c r="AN24" s="23">
        <v>5</v>
      </c>
    </row>
    <row r="25" spans="1:40" ht="12.75">
      <c r="A25" s="3" t="s">
        <v>19</v>
      </c>
      <c r="B25" s="16">
        <v>9</v>
      </c>
      <c r="C25" s="29">
        <v>8</v>
      </c>
      <c r="D25" s="17">
        <v>9</v>
      </c>
      <c r="E25" s="23">
        <v>8</v>
      </c>
      <c r="F25" s="16">
        <v>23</v>
      </c>
      <c r="G25" s="29">
        <v>17</v>
      </c>
      <c r="H25" s="17">
        <v>9</v>
      </c>
      <c r="I25" s="29">
        <v>12</v>
      </c>
      <c r="J25" s="17"/>
      <c r="K25" s="29"/>
      <c r="L25" s="17">
        <v>7</v>
      </c>
      <c r="M25" s="29">
        <v>3</v>
      </c>
      <c r="N25" s="17">
        <v>5</v>
      </c>
      <c r="O25" s="29">
        <v>2</v>
      </c>
      <c r="P25" s="22"/>
      <c r="Q25" s="23">
        <v>1</v>
      </c>
      <c r="R25" s="22">
        <v>4</v>
      </c>
      <c r="S25" s="29">
        <v>7</v>
      </c>
      <c r="T25" s="29">
        <v>1</v>
      </c>
      <c r="U25" s="23">
        <v>4</v>
      </c>
      <c r="V25" s="13" t="s">
        <v>19</v>
      </c>
      <c r="W25" s="22">
        <v>9</v>
      </c>
      <c r="X25" s="29">
        <v>16</v>
      </c>
      <c r="Y25" s="29">
        <v>1</v>
      </c>
      <c r="Z25" s="29">
        <v>1</v>
      </c>
      <c r="AA25" s="29">
        <v>2</v>
      </c>
      <c r="AB25" s="23">
        <v>5</v>
      </c>
      <c r="AC25" s="22">
        <v>3</v>
      </c>
      <c r="AD25" s="29">
        <v>3</v>
      </c>
      <c r="AE25" s="29"/>
      <c r="AF25" s="29">
        <v>1</v>
      </c>
      <c r="AG25" s="29"/>
      <c r="AH25" s="23">
        <v>2</v>
      </c>
      <c r="AI25" s="22">
        <v>6</v>
      </c>
      <c r="AJ25" s="29">
        <v>2</v>
      </c>
      <c r="AK25" s="29">
        <v>6</v>
      </c>
      <c r="AL25" s="23">
        <v>2</v>
      </c>
      <c r="AM25" s="22"/>
      <c r="AN25" s="23"/>
    </row>
    <row r="26" spans="1:40" ht="12.75">
      <c r="A26" s="3" t="s">
        <v>20</v>
      </c>
      <c r="B26" s="16">
        <v>6</v>
      </c>
      <c r="C26" s="29">
        <v>12</v>
      </c>
      <c r="D26" s="17">
        <v>5</v>
      </c>
      <c r="E26" s="23">
        <v>12</v>
      </c>
      <c r="F26" s="16">
        <v>38</v>
      </c>
      <c r="G26" s="29">
        <v>50</v>
      </c>
      <c r="H26" s="17">
        <v>20</v>
      </c>
      <c r="I26" s="29">
        <v>23</v>
      </c>
      <c r="J26" s="17">
        <v>3</v>
      </c>
      <c r="K26" s="29"/>
      <c r="L26" s="17">
        <v>6</v>
      </c>
      <c r="M26" s="29">
        <v>7</v>
      </c>
      <c r="N26" s="17">
        <v>4</v>
      </c>
      <c r="O26" s="29">
        <v>6</v>
      </c>
      <c r="P26" s="22"/>
      <c r="Q26" s="23">
        <v>1</v>
      </c>
      <c r="R26" s="22">
        <v>9</v>
      </c>
      <c r="S26" s="29">
        <v>3</v>
      </c>
      <c r="T26" s="29">
        <v>4</v>
      </c>
      <c r="U26" s="23">
        <v>3</v>
      </c>
      <c r="V26" s="13" t="s">
        <v>20</v>
      </c>
      <c r="W26" s="22">
        <v>9</v>
      </c>
      <c r="X26" s="29">
        <v>14</v>
      </c>
      <c r="Y26" s="29">
        <v>1</v>
      </c>
      <c r="Z26" s="29"/>
      <c r="AA26" s="29">
        <v>2</v>
      </c>
      <c r="AB26" s="23">
        <v>2</v>
      </c>
      <c r="AC26" s="22">
        <v>7</v>
      </c>
      <c r="AD26" s="29">
        <v>7</v>
      </c>
      <c r="AE26" s="29">
        <v>2</v>
      </c>
      <c r="AF26" s="29">
        <v>1</v>
      </c>
      <c r="AG26" s="29"/>
      <c r="AH26" s="23">
        <v>1</v>
      </c>
      <c r="AI26" s="22"/>
      <c r="AJ26" s="29">
        <v>4</v>
      </c>
      <c r="AK26" s="29"/>
      <c r="AL26" s="23">
        <v>4</v>
      </c>
      <c r="AM26" s="22">
        <v>6</v>
      </c>
      <c r="AN26" s="23">
        <v>2</v>
      </c>
    </row>
    <row r="27" spans="1:40" ht="12.75">
      <c r="A27" s="3" t="s">
        <v>21</v>
      </c>
      <c r="B27" s="16">
        <v>19</v>
      </c>
      <c r="C27" s="29">
        <v>17</v>
      </c>
      <c r="D27" s="17">
        <v>19</v>
      </c>
      <c r="E27" s="23">
        <v>16</v>
      </c>
      <c r="F27" s="16">
        <v>94</v>
      </c>
      <c r="G27" s="29">
        <v>56</v>
      </c>
      <c r="H27" s="17">
        <v>41</v>
      </c>
      <c r="I27" s="29">
        <v>39</v>
      </c>
      <c r="J27" s="17">
        <v>1</v>
      </c>
      <c r="K27" s="29">
        <v>5</v>
      </c>
      <c r="L27" s="17">
        <v>20</v>
      </c>
      <c r="M27" s="29">
        <v>8</v>
      </c>
      <c r="N27" s="17">
        <v>13</v>
      </c>
      <c r="O27" s="29">
        <v>3</v>
      </c>
      <c r="P27" s="22">
        <v>3</v>
      </c>
      <c r="Q27" s="23">
        <v>3</v>
      </c>
      <c r="R27" s="22">
        <v>22</v>
      </c>
      <c r="S27" s="29">
        <v>7</v>
      </c>
      <c r="T27" s="29">
        <v>3</v>
      </c>
      <c r="U27" s="23">
        <v>3</v>
      </c>
      <c r="V27" s="13" t="s">
        <v>21</v>
      </c>
      <c r="W27" s="22">
        <v>18</v>
      </c>
      <c r="X27" s="29">
        <v>27</v>
      </c>
      <c r="Y27" s="29">
        <v>2</v>
      </c>
      <c r="Z27" s="29">
        <v>4</v>
      </c>
      <c r="AA27" s="29">
        <v>4</v>
      </c>
      <c r="AB27" s="23">
        <v>5</v>
      </c>
      <c r="AC27" s="22">
        <v>7</v>
      </c>
      <c r="AD27" s="29">
        <v>9</v>
      </c>
      <c r="AE27" s="29"/>
      <c r="AF27" s="29">
        <v>10</v>
      </c>
      <c r="AG27" s="29"/>
      <c r="AH27" s="23">
        <v>3</v>
      </c>
      <c r="AI27" s="22">
        <v>4</v>
      </c>
      <c r="AJ27" s="29">
        <v>16</v>
      </c>
      <c r="AK27" s="29">
        <v>2</v>
      </c>
      <c r="AL27" s="23">
        <v>15</v>
      </c>
      <c r="AM27" s="22"/>
      <c r="AN27" s="23">
        <v>1</v>
      </c>
    </row>
    <row r="28" spans="1:40" ht="12.75">
      <c r="A28" s="3" t="s">
        <v>22</v>
      </c>
      <c r="B28" s="16">
        <v>13</v>
      </c>
      <c r="C28" s="29">
        <v>11</v>
      </c>
      <c r="D28" s="17">
        <v>13</v>
      </c>
      <c r="E28" s="23">
        <v>11</v>
      </c>
      <c r="F28" s="16">
        <v>44</v>
      </c>
      <c r="G28" s="29">
        <v>19</v>
      </c>
      <c r="H28" s="17">
        <v>7</v>
      </c>
      <c r="I28" s="29">
        <v>11</v>
      </c>
      <c r="J28" s="17"/>
      <c r="K28" s="29">
        <v>3</v>
      </c>
      <c r="L28" s="17">
        <v>23</v>
      </c>
      <c r="M28" s="29">
        <v>6</v>
      </c>
      <c r="N28" s="17">
        <v>6</v>
      </c>
      <c r="O28" s="29">
        <v>6</v>
      </c>
      <c r="P28" s="22">
        <v>2</v>
      </c>
      <c r="Q28" s="23"/>
      <c r="R28" s="22">
        <v>6</v>
      </c>
      <c r="S28" s="29">
        <v>3</v>
      </c>
      <c r="T28" s="29">
        <v>2</v>
      </c>
      <c r="U28" s="23">
        <v>3</v>
      </c>
      <c r="V28" s="13" t="s">
        <v>22</v>
      </c>
      <c r="W28" s="22">
        <v>15</v>
      </c>
      <c r="X28" s="29">
        <v>11</v>
      </c>
      <c r="Y28" s="29"/>
      <c r="Z28" s="29"/>
      <c r="AA28" s="29">
        <v>3</v>
      </c>
      <c r="AB28" s="23">
        <v>1</v>
      </c>
      <c r="AC28" s="22">
        <v>1</v>
      </c>
      <c r="AD28" s="29">
        <v>5</v>
      </c>
      <c r="AE28" s="29"/>
      <c r="AF28" s="29">
        <v>23</v>
      </c>
      <c r="AG28" s="29">
        <v>2</v>
      </c>
      <c r="AH28" s="23">
        <v>23</v>
      </c>
      <c r="AI28" s="22"/>
      <c r="AJ28" s="29"/>
      <c r="AK28" s="29"/>
      <c r="AL28" s="23"/>
      <c r="AM28" s="22">
        <v>3</v>
      </c>
      <c r="AN28" s="23">
        <v>1</v>
      </c>
    </row>
    <row r="29" spans="1:40" ht="12.75">
      <c r="A29" s="3" t="s">
        <v>23</v>
      </c>
      <c r="B29" s="16">
        <v>2</v>
      </c>
      <c r="C29" s="29">
        <v>4</v>
      </c>
      <c r="D29" s="17">
        <v>2</v>
      </c>
      <c r="E29" s="23">
        <v>4</v>
      </c>
      <c r="F29" s="16">
        <v>25</v>
      </c>
      <c r="G29" s="29">
        <v>17</v>
      </c>
      <c r="H29" s="17">
        <v>7</v>
      </c>
      <c r="I29" s="29">
        <v>6</v>
      </c>
      <c r="J29" s="17"/>
      <c r="K29" s="29">
        <v>2</v>
      </c>
      <c r="L29" s="17">
        <v>10</v>
      </c>
      <c r="M29" s="29">
        <v>4</v>
      </c>
      <c r="N29" s="17">
        <v>9</v>
      </c>
      <c r="O29" s="29">
        <v>1</v>
      </c>
      <c r="P29" s="22"/>
      <c r="Q29" s="23"/>
      <c r="R29" s="22">
        <v>8</v>
      </c>
      <c r="S29" s="29">
        <v>6</v>
      </c>
      <c r="T29" s="29">
        <v>1</v>
      </c>
      <c r="U29" s="23">
        <v>2</v>
      </c>
      <c r="V29" s="13" t="s">
        <v>23</v>
      </c>
      <c r="W29" s="22">
        <v>6</v>
      </c>
      <c r="X29" s="29">
        <v>11</v>
      </c>
      <c r="Y29" s="29"/>
      <c r="Z29" s="29"/>
      <c r="AA29" s="29">
        <v>2</v>
      </c>
      <c r="AB29" s="23">
        <v>4</v>
      </c>
      <c r="AC29" s="22">
        <v>1</v>
      </c>
      <c r="AD29" s="29">
        <v>5</v>
      </c>
      <c r="AE29" s="29"/>
      <c r="AF29" s="29">
        <v>2</v>
      </c>
      <c r="AG29" s="29"/>
      <c r="AH29" s="23">
        <v>3</v>
      </c>
      <c r="AI29" s="22">
        <v>1</v>
      </c>
      <c r="AJ29" s="29">
        <v>10</v>
      </c>
      <c r="AK29" s="29">
        <v>1</v>
      </c>
      <c r="AL29" s="23">
        <v>10</v>
      </c>
      <c r="AM29" s="22"/>
      <c r="AN29" s="23">
        <v>4</v>
      </c>
    </row>
    <row r="30" spans="1:40" ht="12.75">
      <c r="A30" s="3" t="s">
        <v>24</v>
      </c>
      <c r="B30" s="16">
        <v>9</v>
      </c>
      <c r="C30" s="29">
        <v>16</v>
      </c>
      <c r="D30" s="17">
        <v>9</v>
      </c>
      <c r="E30" s="23">
        <v>16</v>
      </c>
      <c r="F30" s="16">
        <v>51</v>
      </c>
      <c r="G30" s="29">
        <v>41</v>
      </c>
      <c r="H30" s="17">
        <v>32</v>
      </c>
      <c r="I30" s="29">
        <v>20</v>
      </c>
      <c r="J30" s="17"/>
      <c r="K30" s="29"/>
      <c r="L30" s="17">
        <v>7</v>
      </c>
      <c r="M30" s="29">
        <v>11</v>
      </c>
      <c r="N30" s="17">
        <v>5</v>
      </c>
      <c r="O30" s="29">
        <v>4</v>
      </c>
      <c r="P30" s="22">
        <v>4</v>
      </c>
      <c r="Q30" s="23">
        <v>3</v>
      </c>
      <c r="R30" s="22">
        <v>10</v>
      </c>
      <c r="S30" s="29">
        <v>6</v>
      </c>
      <c r="T30" s="29">
        <v>4</v>
      </c>
      <c r="U30" s="23">
        <v>1</v>
      </c>
      <c r="V30" s="13" t="s">
        <v>24</v>
      </c>
      <c r="W30" s="22">
        <v>17</v>
      </c>
      <c r="X30" s="29">
        <v>16</v>
      </c>
      <c r="Y30" s="29">
        <v>2</v>
      </c>
      <c r="Z30" s="29">
        <v>1</v>
      </c>
      <c r="AA30" s="29">
        <v>3</v>
      </c>
      <c r="AB30" s="23">
        <v>5</v>
      </c>
      <c r="AC30" s="22">
        <v>11</v>
      </c>
      <c r="AD30" s="29">
        <v>7</v>
      </c>
      <c r="AE30" s="29">
        <v>1</v>
      </c>
      <c r="AF30" s="29">
        <v>5</v>
      </c>
      <c r="AG30" s="29"/>
      <c r="AH30" s="23">
        <v>3</v>
      </c>
      <c r="AI30" s="22">
        <v>6</v>
      </c>
      <c r="AJ30" s="29">
        <v>6</v>
      </c>
      <c r="AK30" s="29">
        <v>5</v>
      </c>
      <c r="AL30" s="23">
        <v>5</v>
      </c>
      <c r="AM30" s="22">
        <v>2</v>
      </c>
      <c r="AN30" s="23">
        <v>6</v>
      </c>
    </row>
    <row r="31" spans="1:40" ht="13.5" thickBot="1">
      <c r="A31" s="58" t="s">
        <v>25</v>
      </c>
      <c r="B31" s="144">
        <v>12</v>
      </c>
      <c r="C31" s="109">
        <v>7</v>
      </c>
      <c r="D31" s="108">
        <v>12</v>
      </c>
      <c r="E31" s="110">
        <v>7</v>
      </c>
      <c r="F31" s="144">
        <v>50</v>
      </c>
      <c r="G31" s="109">
        <v>42</v>
      </c>
      <c r="H31" s="108">
        <v>30</v>
      </c>
      <c r="I31" s="109">
        <v>25</v>
      </c>
      <c r="J31" s="108"/>
      <c r="K31" s="109"/>
      <c r="L31" s="108">
        <v>13</v>
      </c>
      <c r="M31" s="109">
        <v>8</v>
      </c>
      <c r="N31" s="108">
        <v>2</v>
      </c>
      <c r="O31" s="109">
        <v>3</v>
      </c>
      <c r="P31" s="107">
        <v>1</v>
      </c>
      <c r="Q31" s="110"/>
      <c r="R31" s="107">
        <v>8</v>
      </c>
      <c r="S31" s="109">
        <v>2</v>
      </c>
      <c r="T31" s="109">
        <v>1</v>
      </c>
      <c r="U31" s="110"/>
      <c r="V31" s="126" t="s">
        <v>25</v>
      </c>
      <c r="W31" s="107">
        <v>15</v>
      </c>
      <c r="X31" s="109">
        <v>11</v>
      </c>
      <c r="Y31" s="109">
        <v>1</v>
      </c>
      <c r="Z31" s="109"/>
      <c r="AA31" s="109">
        <v>4</v>
      </c>
      <c r="AB31" s="110">
        <v>3</v>
      </c>
      <c r="AC31" s="107">
        <v>16</v>
      </c>
      <c r="AD31" s="109">
        <v>8</v>
      </c>
      <c r="AE31" s="109">
        <v>1</v>
      </c>
      <c r="AF31" s="109">
        <v>3</v>
      </c>
      <c r="AG31" s="109"/>
      <c r="AH31" s="110">
        <v>2</v>
      </c>
      <c r="AI31" s="107">
        <v>6</v>
      </c>
      <c r="AJ31" s="109">
        <v>6</v>
      </c>
      <c r="AK31" s="109"/>
      <c r="AL31" s="110">
        <v>6</v>
      </c>
      <c r="AM31" s="107">
        <v>3</v>
      </c>
      <c r="AN31" s="110">
        <v>1</v>
      </c>
    </row>
    <row r="32" spans="1:40" s="6" customFormat="1" ht="13.5" thickBot="1">
      <c r="A32" s="111" t="s">
        <v>26</v>
      </c>
      <c r="B32" s="112">
        <v>324</v>
      </c>
      <c r="C32" s="112">
        <v>338</v>
      </c>
      <c r="D32" s="112">
        <v>322</v>
      </c>
      <c r="E32" s="112">
        <v>333</v>
      </c>
      <c r="F32" s="112">
        <v>1307</v>
      </c>
      <c r="G32" s="112">
        <v>1002</v>
      </c>
      <c r="H32" s="112">
        <v>579</v>
      </c>
      <c r="I32" s="112">
        <v>507</v>
      </c>
      <c r="J32" s="112">
        <v>31</v>
      </c>
      <c r="K32" s="112">
        <v>31</v>
      </c>
      <c r="L32" s="112">
        <v>479</v>
      </c>
      <c r="M32" s="112">
        <v>281</v>
      </c>
      <c r="N32" s="112">
        <v>140</v>
      </c>
      <c r="O32" s="112">
        <v>150</v>
      </c>
      <c r="P32" s="112">
        <v>22</v>
      </c>
      <c r="Q32" s="112">
        <v>23</v>
      </c>
      <c r="R32" s="112">
        <v>231</v>
      </c>
      <c r="S32" s="112">
        <v>136</v>
      </c>
      <c r="T32" s="112">
        <v>66</v>
      </c>
      <c r="U32" s="112">
        <v>40</v>
      </c>
      <c r="V32" s="140" t="s">
        <v>26</v>
      </c>
      <c r="W32" s="112">
        <v>340</v>
      </c>
      <c r="X32" s="112">
        <v>393</v>
      </c>
      <c r="Y32" s="112">
        <v>16</v>
      </c>
      <c r="Z32" s="112">
        <v>23</v>
      </c>
      <c r="AA32" s="112">
        <v>100</v>
      </c>
      <c r="AB32" s="112">
        <v>108</v>
      </c>
      <c r="AC32" s="112">
        <v>206</v>
      </c>
      <c r="AD32" s="112">
        <v>148</v>
      </c>
      <c r="AE32" s="112">
        <v>42</v>
      </c>
      <c r="AF32" s="112">
        <v>144</v>
      </c>
      <c r="AG32" s="112">
        <v>2</v>
      </c>
      <c r="AH32" s="112">
        <f>SUM(AH7:AH31)</f>
        <v>114</v>
      </c>
      <c r="AI32" s="112">
        <v>98</v>
      </c>
      <c r="AJ32" s="112">
        <v>195</v>
      </c>
      <c r="AK32" s="112">
        <v>75</v>
      </c>
      <c r="AL32" s="112">
        <v>174</v>
      </c>
      <c r="AM32" s="112">
        <v>55</v>
      </c>
      <c r="AN32" s="112">
        <v>56</v>
      </c>
    </row>
    <row r="33" spans="1:40" ht="12.75">
      <c r="A33" s="30" t="s">
        <v>27</v>
      </c>
      <c r="B33" s="143">
        <v>382</v>
      </c>
      <c r="C33" s="31">
        <v>413</v>
      </c>
      <c r="D33" s="15">
        <v>379</v>
      </c>
      <c r="E33" s="146">
        <v>412</v>
      </c>
      <c r="F33" s="143">
        <v>1353</v>
      </c>
      <c r="G33" s="31">
        <v>1221</v>
      </c>
      <c r="H33" s="15">
        <v>918</v>
      </c>
      <c r="I33" s="31">
        <v>807</v>
      </c>
      <c r="J33" s="15">
        <v>74</v>
      </c>
      <c r="K33" s="31">
        <v>86</v>
      </c>
      <c r="L33" s="15">
        <v>239</v>
      </c>
      <c r="M33" s="31">
        <v>234</v>
      </c>
      <c r="N33" s="15">
        <v>181</v>
      </c>
      <c r="O33" s="31">
        <v>161</v>
      </c>
      <c r="P33" s="34">
        <v>17</v>
      </c>
      <c r="Q33" s="48">
        <v>5</v>
      </c>
      <c r="R33" s="34">
        <v>167</v>
      </c>
      <c r="S33" s="31">
        <v>103</v>
      </c>
      <c r="T33" s="31">
        <v>128</v>
      </c>
      <c r="U33" s="48">
        <v>25</v>
      </c>
      <c r="V33" s="127" t="s">
        <v>27</v>
      </c>
      <c r="W33" s="34">
        <v>219</v>
      </c>
      <c r="X33" s="31">
        <v>183</v>
      </c>
      <c r="Y33" s="31">
        <v>8</v>
      </c>
      <c r="Z33" s="31">
        <v>11</v>
      </c>
      <c r="AA33" s="31">
        <v>56</v>
      </c>
      <c r="AB33" s="48">
        <v>56</v>
      </c>
      <c r="AC33" s="34">
        <v>187</v>
      </c>
      <c r="AD33" s="31">
        <v>152</v>
      </c>
      <c r="AE33" s="31">
        <v>12</v>
      </c>
      <c r="AF33" s="31">
        <v>46</v>
      </c>
      <c r="AG33" s="31">
        <v>4</v>
      </c>
      <c r="AH33" s="48">
        <v>20</v>
      </c>
      <c r="AI33" s="34">
        <v>55</v>
      </c>
      <c r="AJ33" s="31">
        <v>150</v>
      </c>
      <c r="AK33" s="31">
        <v>18</v>
      </c>
      <c r="AL33" s="48">
        <v>111</v>
      </c>
      <c r="AM33" s="34">
        <v>28</v>
      </c>
      <c r="AN33" s="48">
        <v>58</v>
      </c>
    </row>
    <row r="34" spans="1:40" ht="12.75">
      <c r="A34" s="3" t="s">
        <v>28</v>
      </c>
      <c r="B34" s="16">
        <v>60</v>
      </c>
      <c r="C34" s="29">
        <v>63</v>
      </c>
      <c r="D34" s="17">
        <v>59</v>
      </c>
      <c r="E34" s="19">
        <v>60</v>
      </c>
      <c r="F34" s="16">
        <v>262</v>
      </c>
      <c r="G34" s="29">
        <v>158</v>
      </c>
      <c r="H34" s="17">
        <v>96</v>
      </c>
      <c r="I34" s="29">
        <v>81</v>
      </c>
      <c r="J34" s="17">
        <v>6</v>
      </c>
      <c r="K34" s="29">
        <v>6</v>
      </c>
      <c r="L34" s="17">
        <v>98</v>
      </c>
      <c r="M34" s="29">
        <v>51</v>
      </c>
      <c r="N34" s="17">
        <v>40</v>
      </c>
      <c r="O34" s="29">
        <v>23</v>
      </c>
      <c r="P34" s="22">
        <v>9</v>
      </c>
      <c r="Q34" s="23">
        <v>5</v>
      </c>
      <c r="R34" s="22">
        <v>24</v>
      </c>
      <c r="S34" s="29">
        <v>18</v>
      </c>
      <c r="T34" s="29">
        <v>4</v>
      </c>
      <c r="U34" s="23">
        <v>10</v>
      </c>
      <c r="V34" s="13" t="s">
        <v>28</v>
      </c>
      <c r="W34" s="22">
        <v>37</v>
      </c>
      <c r="X34" s="29">
        <v>43</v>
      </c>
      <c r="Y34" s="29">
        <v>4</v>
      </c>
      <c r="Z34" s="29">
        <v>1</v>
      </c>
      <c r="AA34" s="29">
        <v>16</v>
      </c>
      <c r="AB34" s="23">
        <v>9</v>
      </c>
      <c r="AC34" s="22">
        <v>24</v>
      </c>
      <c r="AD34" s="29">
        <v>32</v>
      </c>
      <c r="AE34" s="29">
        <v>10</v>
      </c>
      <c r="AF34" s="29">
        <v>52</v>
      </c>
      <c r="AG34" s="29"/>
      <c r="AH34" s="23">
        <v>11</v>
      </c>
      <c r="AI34" s="22">
        <v>7</v>
      </c>
      <c r="AJ34" s="29">
        <v>33</v>
      </c>
      <c r="AK34" s="29">
        <v>4</v>
      </c>
      <c r="AL34" s="23">
        <v>31</v>
      </c>
      <c r="AM34" s="22">
        <v>4</v>
      </c>
      <c r="AN34" s="23">
        <v>6</v>
      </c>
    </row>
    <row r="35" spans="1:40" ht="12.75">
      <c r="A35" s="3" t="s">
        <v>29</v>
      </c>
      <c r="B35" s="16">
        <v>39</v>
      </c>
      <c r="C35" s="29">
        <v>56</v>
      </c>
      <c r="D35" s="17">
        <v>39</v>
      </c>
      <c r="E35" s="19">
        <v>55</v>
      </c>
      <c r="F35" s="16">
        <v>251</v>
      </c>
      <c r="G35" s="29">
        <v>149</v>
      </c>
      <c r="H35" s="17">
        <v>78</v>
      </c>
      <c r="I35" s="29">
        <v>73</v>
      </c>
      <c r="J35" s="17">
        <v>8</v>
      </c>
      <c r="K35" s="29">
        <v>11</v>
      </c>
      <c r="L35" s="17">
        <v>149</v>
      </c>
      <c r="M35" s="29">
        <v>54</v>
      </c>
      <c r="N35" s="17">
        <v>9</v>
      </c>
      <c r="O35" s="29">
        <v>21</v>
      </c>
      <c r="P35" s="22">
        <v>2</v>
      </c>
      <c r="Q35" s="23"/>
      <c r="R35" s="22">
        <v>11</v>
      </c>
      <c r="S35" s="29">
        <v>13</v>
      </c>
      <c r="T35" s="29">
        <v>3</v>
      </c>
      <c r="U35" s="23">
        <v>4</v>
      </c>
      <c r="V35" s="13" t="s">
        <v>29</v>
      </c>
      <c r="W35" s="22">
        <v>32</v>
      </c>
      <c r="X35" s="29">
        <v>39</v>
      </c>
      <c r="Y35" s="29">
        <v>3</v>
      </c>
      <c r="Z35" s="29"/>
      <c r="AA35" s="29">
        <v>10</v>
      </c>
      <c r="AB35" s="23">
        <v>10</v>
      </c>
      <c r="AC35" s="22">
        <v>53</v>
      </c>
      <c r="AD35" s="29">
        <v>38</v>
      </c>
      <c r="AE35" s="29">
        <v>20</v>
      </c>
      <c r="AF35" s="29">
        <v>12</v>
      </c>
      <c r="AG35" s="29"/>
      <c r="AH35" s="23">
        <v>50</v>
      </c>
      <c r="AI35" s="22">
        <v>8</v>
      </c>
      <c r="AJ35" s="29">
        <v>39</v>
      </c>
      <c r="AK35" s="29">
        <v>8</v>
      </c>
      <c r="AL35" s="23">
        <v>36</v>
      </c>
      <c r="AM35" s="22">
        <v>7</v>
      </c>
      <c r="AN35" s="23">
        <v>9</v>
      </c>
    </row>
    <row r="36" spans="1:40" ht="12.75">
      <c r="A36" s="3" t="s">
        <v>30</v>
      </c>
      <c r="B36" s="16">
        <v>13</v>
      </c>
      <c r="C36" s="29">
        <v>29</v>
      </c>
      <c r="D36" s="17">
        <v>12</v>
      </c>
      <c r="E36" s="19">
        <v>29</v>
      </c>
      <c r="F36" s="16">
        <v>124</v>
      </c>
      <c r="G36" s="29">
        <v>67</v>
      </c>
      <c r="H36" s="17">
        <v>69</v>
      </c>
      <c r="I36" s="29">
        <v>36</v>
      </c>
      <c r="J36" s="17">
        <v>4</v>
      </c>
      <c r="K36" s="29">
        <v>5</v>
      </c>
      <c r="L36" s="17">
        <v>49</v>
      </c>
      <c r="M36" s="29">
        <v>19</v>
      </c>
      <c r="N36" s="17">
        <v>6</v>
      </c>
      <c r="O36" s="29">
        <v>18</v>
      </c>
      <c r="P36" s="22">
        <v>2</v>
      </c>
      <c r="Q36" s="23">
        <v>2</v>
      </c>
      <c r="R36" s="22">
        <v>2</v>
      </c>
      <c r="S36" s="29">
        <v>6</v>
      </c>
      <c r="T36" s="29">
        <v>1</v>
      </c>
      <c r="U36" s="23">
        <v>3</v>
      </c>
      <c r="V36" s="13" t="s">
        <v>30</v>
      </c>
      <c r="W36" s="22">
        <v>12</v>
      </c>
      <c r="X36" s="29">
        <v>17</v>
      </c>
      <c r="Y36" s="29"/>
      <c r="Z36" s="29">
        <v>2</v>
      </c>
      <c r="AA36" s="29">
        <v>1</v>
      </c>
      <c r="AB36" s="23">
        <v>3</v>
      </c>
      <c r="AC36" s="22">
        <v>18</v>
      </c>
      <c r="AD36" s="29">
        <v>11</v>
      </c>
      <c r="AE36" s="29">
        <v>4</v>
      </c>
      <c r="AF36" s="29">
        <v>51</v>
      </c>
      <c r="AG36" s="29"/>
      <c r="AH36" s="23">
        <v>0</v>
      </c>
      <c r="AI36" s="22">
        <v>2</v>
      </c>
      <c r="AJ36" s="29">
        <v>17</v>
      </c>
      <c r="AK36" s="29">
        <v>2</v>
      </c>
      <c r="AL36" s="23">
        <v>15</v>
      </c>
      <c r="AM36" s="22">
        <v>3</v>
      </c>
      <c r="AN36" s="23">
        <v>3</v>
      </c>
    </row>
    <row r="37" spans="1:40" ht="13.5" thickBot="1">
      <c r="A37" s="58" t="s">
        <v>31</v>
      </c>
      <c r="B37" s="144">
        <v>78</v>
      </c>
      <c r="C37" s="109">
        <v>64</v>
      </c>
      <c r="D37" s="108">
        <v>74</v>
      </c>
      <c r="E37" s="145">
        <v>63</v>
      </c>
      <c r="F37" s="144">
        <v>234</v>
      </c>
      <c r="G37" s="109">
        <v>163</v>
      </c>
      <c r="H37" s="108">
        <v>89</v>
      </c>
      <c r="I37" s="109">
        <v>75</v>
      </c>
      <c r="J37" s="108">
        <v>7</v>
      </c>
      <c r="K37" s="109">
        <v>4</v>
      </c>
      <c r="L37" s="108">
        <v>104</v>
      </c>
      <c r="M37" s="109">
        <v>57</v>
      </c>
      <c r="N37" s="108">
        <v>49</v>
      </c>
      <c r="O37" s="109">
        <v>29</v>
      </c>
      <c r="P37" s="107">
        <v>1</v>
      </c>
      <c r="Q37" s="110">
        <v>2</v>
      </c>
      <c r="R37" s="107">
        <v>22</v>
      </c>
      <c r="S37" s="109">
        <v>18</v>
      </c>
      <c r="T37" s="109">
        <v>12</v>
      </c>
      <c r="U37" s="110">
        <v>11</v>
      </c>
      <c r="V37" s="126" t="s">
        <v>31</v>
      </c>
      <c r="W37" s="107">
        <v>46</v>
      </c>
      <c r="X37" s="109">
        <v>39</v>
      </c>
      <c r="Y37" s="109">
        <v>1</v>
      </c>
      <c r="Z37" s="109">
        <v>1</v>
      </c>
      <c r="AA37" s="109">
        <v>12</v>
      </c>
      <c r="AB37" s="110">
        <v>12</v>
      </c>
      <c r="AC37" s="107">
        <v>39</v>
      </c>
      <c r="AD37" s="109">
        <v>30</v>
      </c>
      <c r="AE37" s="109">
        <v>13</v>
      </c>
      <c r="AF37" s="109">
        <v>4</v>
      </c>
      <c r="AG37" s="109"/>
      <c r="AH37" s="110">
        <v>5</v>
      </c>
      <c r="AI37" s="107">
        <v>12</v>
      </c>
      <c r="AJ37" s="109">
        <v>51</v>
      </c>
      <c r="AK37" s="109">
        <v>4</v>
      </c>
      <c r="AL37" s="110">
        <v>44</v>
      </c>
      <c r="AM37" s="107">
        <v>15</v>
      </c>
      <c r="AN37" s="110">
        <v>18</v>
      </c>
    </row>
    <row r="38" spans="1:40" s="6" customFormat="1" ht="13.5" thickBot="1">
      <c r="A38" s="111" t="s">
        <v>32</v>
      </c>
      <c r="B38" s="115">
        <v>572</v>
      </c>
      <c r="C38" s="138">
        <f aca="true" t="shared" si="0" ref="C38:S38">SUM(C33:C37)</f>
        <v>625</v>
      </c>
      <c r="D38" s="138">
        <v>563</v>
      </c>
      <c r="E38" s="139">
        <f t="shared" si="0"/>
        <v>619</v>
      </c>
      <c r="F38" s="115">
        <v>2224</v>
      </c>
      <c r="G38" s="138">
        <f t="shared" si="0"/>
        <v>1758</v>
      </c>
      <c r="H38" s="138">
        <v>1250</v>
      </c>
      <c r="I38" s="138">
        <f t="shared" si="0"/>
        <v>1072</v>
      </c>
      <c r="J38" s="138">
        <v>99</v>
      </c>
      <c r="K38" s="138">
        <f t="shared" si="0"/>
        <v>112</v>
      </c>
      <c r="L38" s="138">
        <v>639</v>
      </c>
      <c r="M38" s="138">
        <f t="shared" si="0"/>
        <v>415</v>
      </c>
      <c r="N38" s="138">
        <v>285</v>
      </c>
      <c r="O38" s="138">
        <f t="shared" si="0"/>
        <v>252</v>
      </c>
      <c r="P38" s="115">
        <v>31</v>
      </c>
      <c r="Q38" s="139">
        <f t="shared" si="0"/>
        <v>14</v>
      </c>
      <c r="R38" s="115">
        <v>226</v>
      </c>
      <c r="S38" s="138">
        <f t="shared" si="0"/>
        <v>158</v>
      </c>
      <c r="T38" s="138">
        <v>148</v>
      </c>
      <c r="U38" s="139">
        <f>SUM(U33:U37)</f>
        <v>53</v>
      </c>
      <c r="V38" s="140" t="s">
        <v>32</v>
      </c>
      <c r="W38" s="115">
        <v>346</v>
      </c>
      <c r="X38" s="115">
        <f aca="true" t="shared" si="1" ref="X38:AN38">SUM(X33:X37)</f>
        <v>321</v>
      </c>
      <c r="Y38" s="115">
        <v>16</v>
      </c>
      <c r="Z38" s="115">
        <f t="shared" si="1"/>
        <v>15</v>
      </c>
      <c r="AA38" s="115">
        <v>95</v>
      </c>
      <c r="AB38" s="115">
        <f t="shared" si="1"/>
        <v>90</v>
      </c>
      <c r="AC38" s="115">
        <v>321</v>
      </c>
      <c r="AD38" s="115">
        <f t="shared" si="1"/>
        <v>263</v>
      </c>
      <c r="AE38" s="115">
        <v>59</v>
      </c>
      <c r="AF38" s="115">
        <f t="shared" si="1"/>
        <v>165</v>
      </c>
      <c r="AG38" s="115">
        <v>4</v>
      </c>
      <c r="AH38" s="115">
        <f t="shared" si="1"/>
        <v>86</v>
      </c>
      <c r="AI38" s="115">
        <v>84</v>
      </c>
      <c r="AJ38" s="115">
        <f t="shared" si="1"/>
        <v>290</v>
      </c>
      <c r="AK38" s="115">
        <v>36</v>
      </c>
      <c r="AL38" s="115">
        <f t="shared" si="1"/>
        <v>237</v>
      </c>
      <c r="AM38" s="115">
        <v>57</v>
      </c>
      <c r="AN38" s="115">
        <f t="shared" si="1"/>
        <v>94</v>
      </c>
    </row>
    <row r="39" spans="1:40" ht="12.75">
      <c r="A39" s="113" t="s">
        <v>33</v>
      </c>
      <c r="B39" s="114">
        <v>21</v>
      </c>
      <c r="C39" s="136">
        <f aca="true" t="shared" si="2" ref="C39:U39">C23+C36</f>
        <v>41</v>
      </c>
      <c r="D39" s="136">
        <v>20</v>
      </c>
      <c r="E39" s="137">
        <f t="shared" si="2"/>
        <v>41</v>
      </c>
      <c r="F39" s="114">
        <v>193</v>
      </c>
      <c r="G39" s="136">
        <f t="shared" si="2"/>
        <v>105</v>
      </c>
      <c r="H39" s="136">
        <v>106</v>
      </c>
      <c r="I39" s="136">
        <f t="shared" si="2"/>
        <v>60</v>
      </c>
      <c r="J39" s="136">
        <v>4</v>
      </c>
      <c r="K39" s="136">
        <f t="shared" si="2"/>
        <v>5</v>
      </c>
      <c r="L39" s="136">
        <v>77</v>
      </c>
      <c r="M39" s="136">
        <f t="shared" si="2"/>
        <v>25</v>
      </c>
      <c r="N39" s="136">
        <v>8</v>
      </c>
      <c r="O39" s="136">
        <f t="shared" si="2"/>
        <v>22</v>
      </c>
      <c r="P39" s="114">
        <v>3</v>
      </c>
      <c r="Q39" s="137">
        <f t="shared" si="2"/>
        <v>2</v>
      </c>
      <c r="R39" s="114">
        <v>4</v>
      </c>
      <c r="S39" s="136">
        <f t="shared" si="2"/>
        <v>14</v>
      </c>
      <c r="T39" s="136">
        <v>2</v>
      </c>
      <c r="U39" s="137">
        <f t="shared" si="2"/>
        <v>5</v>
      </c>
      <c r="V39" s="141" t="s">
        <v>33</v>
      </c>
      <c r="W39" s="114">
        <v>30</v>
      </c>
      <c r="X39" s="136">
        <f aca="true" t="shared" si="3" ref="X39:AN39">X23+X36</f>
        <v>37</v>
      </c>
      <c r="Y39" s="136">
        <v>0</v>
      </c>
      <c r="Z39" s="136">
        <f t="shared" si="3"/>
        <v>4</v>
      </c>
      <c r="AA39" s="136">
        <v>7</v>
      </c>
      <c r="AB39" s="137">
        <f t="shared" si="3"/>
        <v>9</v>
      </c>
      <c r="AC39" s="114">
        <v>30</v>
      </c>
      <c r="AD39" s="136">
        <f t="shared" si="3"/>
        <v>25</v>
      </c>
      <c r="AE39" s="136">
        <v>6</v>
      </c>
      <c r="AF39" s="136">
        <f t="shared" si="3"/>
        <v>84</v>
      </c>
      <c r="AG39" s="136">
        <v>0</v>
      </c>
      <c r="AH39" s="137">
        <f t="shared" si="3"/>
        <v>0</v>
      </c>
      <c r="AI39" s="114">
        <v>3</v>
      </c>
      <c r="AJ39" s="136">
        <f t="shared" si="3"/>
        <v>28</v>
      </c>
      <c r="AK39" s="136">
        <v>3</v>
      </c>
      <c r="AL39" s="137">
        <f t="shared" si="3"/>
        <v>25</v>
      </c>
      <c r="AM39" s="114">
        <v>3</v>
      </c>
      <c r="AN39" s="137">
        <f t="shared" si="3"/>
        <v>4</v>
      </c>
    </row>
    <row r="40" spans="1:40" ht="13.5" thickBot="1">
      <c r="A40" s="116"/>
      <c r="B40" s="117"/>
      <c r="C40" s="118"/>
      <c r="D40" s="118"/>
      <c r="E40" s="119"/>
      <c r="F40" s="117"/>
      <c r="G40" s="118"/>
      <c r="H40" s="118"/>
      <c r="I40" s="118"/>
      <c r="J40" s="118"/>
      <c r="K40" s="118"/>
      <c r="L40" s="118"/>
      <c r="M40" s="118"/>
      <c r="N40" s="118"/>
      <c r="O40" s="118"/>
      <c r="P40" s="117"/>
      <c r="Q40" s="119"/>
      <c r="R40" s="117"/>
      <c r="S40" s="118"/>
      <c r="T40" s="118"/>
      <c r="U40" s="119"/>
      <c r="V40" s="142"/>
      <c r="W40" s="117"/>
      <c r="X40" s="118"/>
      <c r="Y40" s="118"/>
      <c r="Z40" s="118"/>
      <c r="AA40" s="118"/>
      <c r="AB40" s="119"/>
      <c r="AC40" s="117"/>
      <c r="AD40" s="118"/>
      <c r="AE40" s="118"/>
      <c r="AF40" s="118"/>
      <c r="AG40" s="118"/>
      <c r="AH40" s="119"/>
      <c r="AI40" s="117"/>
      <c r="AJ40" s="118"/>
      <c r="AK40" s="118"/>
      <c r="AL40" s="119"/>
      <c r="AM40" s="117"/>
      <c r="AN40" s="119"/>
    </row>
    <row r="41" spans="1:40" s="6" customFormat="1" ht="13.5" thickBot="1">
      <c r="A41" s="111" t="s">
        <v>34</v>
      </c>
      <c r="B41" s="115">
        <v>896</v>
      </c>
      <c r="C41" s="115">
        <f aca="true" t="shared" si="4" ref="C41:S41">C32+C38</f>
        <v>963</v>
      </c>
      <c r="D41" s="115">
        <v>885</v>
      </c>
      <c r="E41" s="115">
        <f t="shared" si="4"/>
        <v>952</v>
      </c>
      <c r="F41" s="115">
        <v>3531</v>
      </c>
      <c r="G41" s="115">
        <f t="shared" si="4"/>
        <v>2760</v>
      </c>
      <c r="H41" s="115">
        <v>1829</v>
      </c>
      <c r="I41" s="115">
        <f t="shared" si="4"/>
        <v>1579</v>
      </c>
      <c r="J41" s="115">
        <v>130</v>
      </c>
      <c r="K41" s="115">
        <f t="shared" si="4"/>
        <v>143</v>
      </c>
      <c r="L41" s="115">
        <v>1118</v>
      </c>
      <c r="M41" s="115">
        <f t="shared" si="4"/>
        <v>696</v>
      </c>
      <c r="N41" s="115">
        <v>425</v>
      </c>
      <c r="O41" s="115">
        <f t="shared" si="4"/>
        <v>402</v>
      </c>
      <c r="P41" s="115">
        <v>53</v>
      </c>
      <c r="Q41" s="115">
        <f t="shared" si="4"/>
        <v>37</v>
      </c>
      <c r="R41" s="115">
        <v>457</v>
      </c>
      <c r="S41" s="115">
        <f t="shared" si="4"/>
        <v>294</v>
      </c>
      <c r="T41" s="115">
        <v>214</v>
      </c>
      <c r="U41" s="115">
        <f>U32+U38</f>
        <v>93</v>
      </c>
      <c r="V41" s="140" t="s">
        <v>34</v>
      </c>
      <c r="W41" s="115">
        <v>686</v>
      </c>
      <c r="X41" s="115">
        <f aca="true" t="shared" si="5" ref="X41:AN41">X32+X38</f>
        <v>714</v>
      </c>
      <c r="Y41" s="115">
        <v>32</v>
      </c>
      <c r="Z41" s="115">
        <f t="shared" si="5"/>
        <v>38</v>
      </c>
      <c r="AA41" s="115">
        <v>195</v>
      </c>
      <c r="AB41" s="115">
        <f t="shared" si="5"/>
        <v>198</v>
      </c>
      <c r="AC41" s="115">
        <v>527</v>
      </c>
      <c r="AD41" s="115">
        <f t="shared" si="5"/>
        <v>411</v>
      </c>
      <c r="AE41" s="115">
        <v>101</v>
      </c>
      <c r="AF41" s="115">
        <f t="shared" si="5"/>
        <v>309</v>
      </c>
      <c r="AG41" s="115">
        <v>6</v>
      </c>
      <c r="AH41" s="115">
        <f t="shared" si="5"/>
        <v>200</v>
      </c>
      <c r="AI41" s="115">
        <v>182</v>
      </c>
      <c r="AJ41" s="115">
        <f t="shared" si="5"/>
        <v>485</v>
      </c>
      <c r="AK41" s="115">
        <v>111</v>
      </c>
      <c r="AL41" s="115">
        <f t="shared" si="5"/>
        <v>411</v>
      </c>
      <c r="AM41" s="115">
        <v>112</v>
      </c>
      <c r="AN41" s="115">
        <f t="shared" si="5"/>
        <v>150</v>
      </c>
    </row>
    <row r="42" spans="6:36" ht="12.75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6:36" ht="12.75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6:36" ht="12.75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6:36" ht="12.7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6:36" ht="12.7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</sheetData>
  <sheetProtection/>
  <mergeCells count="26">
    <mergeCell ref="F3:N3"/>
    <mergeCell ref="F5:G5"/>
    <mergeCell ref="W5:X5"/>
    <mergeCell ref="Y5:Z5"/>
    <mergeCell ref="AA5:AB5"/>
    <mergeCell ref="P4:Q5"/>
    <mergeCell ref="R4:S5"/>
    <mergeCell ref="V4:V6"/>
    <mergeCell ref="F4:O4"/>
    <mergeCell ref="AM5:AN5"/>
    <mergeCell ref="AK5:AL5"/>
    <mergeCell ref="AI4:AJ5"/>
    <mergeCell ref="T4:U5"/>
    <mergeCell ref="AC4:AD5"/>
    <mergeCell ref="AE4:AF5"/>
    <mergeCell ref="AG4:AH5"/>
    <mergeCell ref="A2:AB2"/>
    <mergeCell ref="L5:M5"/>
    <mergeCell ref="N5:O5"/>
    <mergeCell ref="H5:I5"/>
    <mergeCell ref="J5:K5"/>
    <mergeCell ref="A4:A6"/>
    <mergeCell ref="W4:AB4"/>
    <mergeCell ref="B4:E4"/>
    <mergeCell ref="D5:E5"/>
    <mergeCell ref="B5:C5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R43"/>
  <sheetViews>
    <sheetView zoomScalePageLayoutView="0" workbookViewId="0" topLeftCell="A1">
      <pane xSplit="1" ySplit="6" topLeftCell="E7" activePane="bottomRight" state="frozen"/>
      <selection pane="topLeft" activeCell="A2" sqref="A2:AD2"/>
      <selection pane="topRight" activeCell="A2" sqref="A2:AD2"/>
      <selection pane="bottomLeft" activeCell="A2" sqref="A2:AD2"/>
      <selection pane="bottomRight" activeCell="A2" sqref="A2:Q2"/>
    </sheetView>
  </sheetViews>
  <sheetFormatPr defaultColWidth="8.875" defaultRowHeight="12.75"/>
  <cols>
    <col min="1" max="1" width="19.375" style="0" customWidth="1"/>
    <col min="2" max="2" width="7.875" style="0" customWidth="1"/>
    <col min="3" max="3" width="8.125" style="0" customWidth="1"/>
    <col min="4" max="17" width="8.875" style="0" customWidth="1"/>
    <col min="18" max="18" width="0.12890625" style="0" customWidth="1"/>
    <col min="19" max="19" width="8.875" style="0" hidden="1" customWidth="1"/>
    <col min="20" max="25" width="8.875" style="0" customWidth="1"/>
    <col min="26" max="26" width="19.625" style="0" customWidth="1"/>
    <col min="27" max="28" width="8.875" style="0" customWidth="1"/>
    <col min="29" max="29" width="7.125" style="0" customWidth="1"/>
    <col min="30" max="30" width="7.375" style="0" customWidth="1"/>
  </cols>
  <sheetData>
    <row r="2" spans="1:17" ht="15.75">
      <c r="A2" s="179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5:16" ht="13.5" thickBot="1"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40" ht="12.75" customHeight="1" thickBot="1">
      <c r="A4" s="183" t="s">
        <v>0</v>
      </c>
      <c r="B4" s="226" t="s">
        <v>50</v>
      </c>
      <c r="C4" s="227"/>
      <c r="D4" s="186" t="s">
        <v>35</v>
      </c>
      <c r="E4" s="187"/>
      <c r="F4" s="187"/>
      <c r="G4" s="188"/>
      <c r="H4" s="186" t="s">
        <v>38</v>
      </c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8"/>
      <c r="T4" s="208" t="s">
        <v>49</v>
      </c>
      <c r="U4" s="209"/>
      <c r="V4" s="199" t="s">
        <v>48</v>
      </c>
      <c r="W4" s="196"/>
      <c r="X4" s="195" t="s">
        <v>57</v>
      </c>
      <c r="Y4" s="196"/>
      <c r="Z4" s="219" t="s">
        <v>0</v>
      </c>
      <c r="AA4" s="208" t="s">
        <v>43</v>
      </c>
      <c r="AB4" s="218"/>
      <c r="AC4" s="218"/>
      <c r="AD4" s="218"/>
      <c r="AE4" s="218"/>
      <c r="AF4" s="218"/>
      <c r="AG4" s="195" t="s">
        <v>47</v>
      </c>
      <c r="AH4" s="199"/>
      <c r="AI4" s="195" t="s">
        <v>73</v>
      </c>
      <c r="AJ4" s="196"/>
      <c r="AK4" s="195" t="s">
        <v>74</v>
      </c>
      <c r="AL4" s="196"/>
      <c r="AM4" s="199" t="s">
        <v>46</v>
      </c>
      <c r="AN4" s="196"/>
    </row>
    <row r="5" spans="1:44" s="1" customFormat="1" ht="38.25" customHeight="1" thickBot="1">
      <c r="A5" s="184"/>
      <c r="B5" s="228"/>
      <c r="C5" s="229"/>
      <c r="D5" s="221" t="s">
        <v>36</v>
      </c>
      <c r="E5" s="222"/>
      <c r="F5" s="189" t="s">
        <v>37</v>
      </c>
      <c r="G5" s="190"/>
      <c r="H5" s="223" t="s">
        <v>36</v>
      </c>
      <c r="I5" s="224"/>
      <c r="J5" s="225" t="s">
        <v>39</v>
      </c>
      <c r="K5" s="224"/>
      <c r="L5" s="225" t="s">
        <v>40</v>
      </c>
      <c r="M5" s="224"/>
      <c r="N5" s="225" t="s">
        <v>41</v>
      </c>
      <c r="O5" s="224"/>
      <c r="P5" s="220" t="s">
        <v>42</v>
      </c>
      <c r="Q5" s="220"/>
      <c r="R5" s="204" t="s">
        <v>53</v>
      </c>
      <c r="S5" s="207"/>
      <c r="T5" s="232"/>
      <c r="U5" s="233"/>
      <c r="V5" s="234"/>
      <c r="W5" s="235"/>
      <c r="X5" s="197"/>
      <c r="Y5" s="198"/>
      <c r="Z5" s="214"/>
      <c r="AA5" s="216" t="s">
        <v>36</v>
      </c>
      <c r="AB5" s="217"/>
      <c r="AC5" s="217" t="s">
        <v>44</v>
      </c>
      <c r="AD5" s="217"/>
      <c r="AE5" s="217" t="s">
        <v>45</v>
      </c>
      <c r="AF5" s="236"/>
      <c r="AG5" s="200"/>
      <c r="AH5" s="201"/>
      <c r="AI5" s="200"/>
      <c r="AJ5" s="202"/>
      <c r="AK5" s="200"/>
      <c r="AL5" s="202"/>
      <c r="AM5" s="212"/>
      <c r="AN5" s="235"/>
      <c r="AO5" s="205" t="s">
        <v>54</v>
      </c>
      <c r="AP5" s="231"/>
      <c r="AQ5" s="205" t="s">
        <v>56</v>
      </c>
      <c r="AR5" s="231"/>
    </row>
    <row r="6" spans="1:44" ht="13.5" thickBot="1">
      <c r="A6" s="185"/>
      <c r="B6" s="35">
        <v>2015</v>
      </c>
      <c r="C6" s="37">
        <v>2016</v>
      </c>
      <c r="D6" s="35">
        <v>2015</v>
      </c>
      <c r="E6" s="37">
        <v>2016</v>
      </c>
      <c r="F6" s="35">
        <v>2015</v>
      </c>
      <c r="G6" s="37">
        <v>2016</v>
      </c>
      <c r="H6" s="41">
        <v>2015</v>
      </c>
      <c r="I6" s="42">
        <v>2016</v>
      </c>
      <c r="J6" s="35">
        <v>2015</v>
      </c>
      <c r="K6" s="37">
        <v>2016</v>
      </c>
      <c r="L6" s="35">
        <v>2015</v>
      </c>
      <c r="M6" s="37">
        <v>2016</v>
      </c>
      <c r="N6" s="35">
        <v>2015</v>
      </c>
      <c r="O6" s="37">
        <v>2016</v>
      </c>
      <c r="P6" s="35">
        <v>2015</v>
      </c>
      <c r="Q6" s="37">
        <v>2016</v>
      </c>
      <c r="R6" s="35">
        <v>2015</v>
      </c>
      <c r="S6" s="37">
        <v>2016</v>
      </c>
      <c r="T6" s="41">
        <v>2015</v>
      </c>
      <c r="U6" s="42">
        <v>2016</v>
      </c>
      <c r="V6" s="56">
        <v>2015</v>
      </c>
      <c r="W6" s="37">
        <v>2016</v>
      </c>
      <c r="X6" s="42">
        <v>2015</v>
      </c>
      <c r="Y6" s="57">
        <v>2016</v>
      </c>
      <c r="Z6" s="215"/>
      <c r="AA6" s="35">
        <v>2015</v>
      </c>
      <c r="AB6" s="37">
        <v>2016</v>
      </c>
      <c r="AC6" s="35">
        <v>2015</v>
      </c>
      <c r="AD6" s="37">
        <v>2016</v>
      </c>
      <c r="AE6" s="35">
        <v>2015</v>
      </c>
      <c r="AF6" s="38">
        <v>2016</v>
      </c>
      <c r="AG6" s="35">
        <v>2015</v>
      </c>
      <c r="AH6" s="38">
        <v>2016</v>
      </c>
      <c r="AI6" s="35">
        <v>2015</v>
      </c>
      <c r="AJ6" s="37">
        <v>2016</v>
      </c>
      <c r="AK6" s="35">
        <v>2015</v>
      </c>
      <c r="AL6" s="37">
        <v>2016</v>
      </c>
      <c r="AM6" s="57">
        <v>2015</v>
      </c>
      <c r="AN6" s="57">
        <v>2016</v>
      </c>
      <c r="AO6" s="56">
        <v>2015</v>
      </c>
      <c r="AP6" s="37">
        <v>2016</v>
      </c>
      <c r="AQ6" s="56">
        <v>2015</v>
      </c>
      <c r="AR6" s="37">
        <v>2016</v>
      </c>
    </row>
    <row r="7" spans="1:44" ht="12.75">
      <c r="A7" s="2" t="s">
        <v>1</v>
      </c>
      <c r="B7" s="39">
        <v>19209</v>
      </c>
      <c r="C7" s="39">
        <v>18997</v>
      </c>
      <c r="D7" s="8">
        <v>237.54490082773697</v>
      </c>
      <c r="E7" s="8">
        <f>абс!C7*100000/'на 100 тыс'!$C7*3.025</f>
        <v>254.77707006369425</v>
      </c>
      <c r="F7" s="14">
        <v>237.54490082773697</v>
      </c>
      <c r="G7" s="8">
        <f>абс!E7*100000/'на 100 тыс'!$C7*3.025</f>
        <v>254.77707006369425</v>
      </c>
      <c r="H7" s="45">
        <v>728.4710292050601</v>
      </c>
      <c r="I7" s="8">
        <f>абс!G7*100000/'на 100 тыс'!$C7</f>
        <v>142.1277043743749</v>
      </c>
      <c r="J7" s="14">
        <v>570.1077619865688</v>
      </c>
      <c r="K7" s="8">
        <f>абс!I7*100000/'на 100 тыс'!$C7*3.025</f>
        <v>207.00636942675158</v>
      </c>
      <c r="L7" s="45">
        <v>15.836326721849131</v>
      </c>
      <c r="M7" s="8">
        <f>абс!K7*100000/'на 100 тыс'!$C7*3.025</f>
        <v>0</v>
      </c>
      <c r="N7" s="14">
        <v>63.345306887396525</v>
      </c>
      <c r="O7" s="8">
        <f>абс!M7*100000/'на 100 тыс'!$C7*3.025</f>
        <v>127.38853503184713</v>
      </c>
      <c r="P7" s="45">
        <v>63.345306887396525</v>
      </c>
      <c r="Q7" s="8">
        <f>абс!O7*100000/'на 100 тыс'!$C7*3.025</f>
        <v>111.46496815286625</v>
      </c>
      <c r="R7" s="14" t="e">
        <f>абс!#REF!*100000/'на 100 тыс'!$B7</f>
        <v>#REF!</v>
      </c>
      <c r="S7" s="44" t="e">
        <f>абс!#REF!*100000/'на 100 тыс'!$C7*1</f>
        <v>#REF!</v>
      </c>
      <c r="T7" s="45">
        <v>15.836326721849131</v>
      </c>
      <c r="U7" s="24">
        <f>абс!Q7*100000/'на 100 тыс'!$C7*3.025</f>
        <v>15.92356687898089</v>
      </c>
      <c r="V7" s="14">
        <v>174.19959394034046</v>
      </c>
      <c r="W7" s="8">
        <f>абс!S7*100000/'на 100 тыс'!$C7*3.025</f>
        <v>95.54140127388534</v>
      </c>
      <c r="X7" s="14">
        <v>95.0179603310948</v>
      </c>
      <c r="Y7" s="8">
        <f>абс!U7*100000/'на 100 тыс'!$C7*3.025</f>
        <v>47.77070063694267</v>
      </c>
      <c r="Z7" s="12" t="s">
        <v>1</v>
      </c>
      <c r="AA7" s="45">
        <v>142.5269404966422</v>
      </c>
      <c r="AB7" s="8">
        <f>абс!X7*100000/'на 100 тыс'!$C7*3.025</f>
        <v>207.00636942675158</v>
      </c>
      <c r="AC7" s="14">
        <v>31.672653443698263</v>
      </c>
      <c r="AD7" s="8">
        <f>абс!Z7*100000/'на 100 тыс'!$C7*3.025</f>
        <v>0</v>
      </c>
      <c r="AE7" s="45">
        <v>47.5089801655474</v>
      </c>
      <c r="AF7" s="8">
        <f>абс!AB7*100000/'на 100 тыс'!$C7*3.025</f>
        <v>31.84713375796178</v>
      </c>
      <c r="AG7" s="7">
        <v>15.836326721849131</v>
      </c>
      <c r="AH7" s="44">
        <f>абс!AD7*100000/'на 100 тыс'!$C7*3.025</f>
        <v>31.84713375796178</v>
      </c>
      <c r="AI7" s="7">
        <v>31.672653443698263</v>
      </c>
      <c r="AJ7" s="24">
        <f>абс!AF7*100000/'на 100 тыс'!$C7*3.025</f>
        <v>350.31847133757964</v>
      </c>
      <c r="AK7" s="7">
        <v>0</v>
      </c>
      <c r="AL7" s="24">
        <f>абс!AH7*100000/'на 100 тыс'!$C7*3.025</f>
        <v>0</v>
      </c>
      <c r="AM7" s="14">
        <v>126.69061377479305</v>
      </c>
      <c r="AN7" s="8">
        <f>абс!AJ7*100000/'на 100 тыс'!$C7*3.025</f>
        <v>95.54140127388534</v>
      </c>
      <c r="AO7" s="14">
        <v>126.69061377479305</v>
      </c>
      <c r="AP7" s="8">
        <f>абс!AL7*100000/'на 100 тыс'!$C7*3.025</f>
        <v>95.54140127388534</v>
      </c>
      <c r="AQ7" s="14">
        <v>0</v>
      </c>
      <c r="AR7" s="8">
        <f>абс!AN7*100000/'на 100 тыс'!$C7*3.025</f>
        <v>31.84713375796178</v>
      </c>
    </row>
    <row r="8" spans="1:44" ht="12.75">
      <c r="A8" s="3" t="s">
        <v>2</v>
      </c>
      <c r="B8" s="40">
        <v>32328</v>
      </c>
      <c r="C8" s="40">
        <v>31848</v>
      </c>
      <c r="D8" s="7">
        <v>122.32739420935413</v>
      </c>
      <c r="E8" s="8">
        <f>абс!C8*100000/'на 100 тыс'!$C8*3.025</f>
        <v>123.47714142175332</v>
      </c>
      <c r="F8" s="14">
        <v>122.32739420935413</v>
      </c>
      <c r="G8" s="8">
        <f>абс!E8*100000/'на 100 тыс'!$C8*3.025</f>
        <v>123.47714142175332</v>
      </c>
      <c r="H8" s="9">
        <v>686.9153674832961</v>
      </c>
      <c r="I8" s="8">
        <f>абс!G8*100000/'на 100 тыс'!$C8*3.025</f>
        <v>778.8558151218288</v>
      </c>
      <c r="J8" s="11">
        <v>329.3429844097995</v>
      </c>
      <c r="K8" s="8">
        <f>абс!I8*100000/'на 100 тыс'!$C8*3.025</f>
        <v>341.93669932177846</v>
      </c>
      <c r="L8" s="9">
        <v>18.819599109131403</v>
      </c>
      <c r="M8" s="8">
        <f>абс!K8*100000/'на 100 тыс'!$C8*3.025</f>
        <v>28.494724943481536</v>
      </c>
      <c r="N8" s="11">
        <v>263.4743875278396</v>
      </c>
      <c r="O8" s="8">
        <f>абс!M8*100000/'на 100 тыс'!$C8*3.025</f>
        <v>227.9577995478523</v>
      </c>
      <c r="P8" s="9">
        <v>65.8685968819599</v>
      </c>
      <c r="Q8" s="8">
        <f>абс!O8*100000/'на 100 тыс'!$C8*3.025</f>
        <v>170.96834966088923</v>
      </c>
      <c r="R8" s="11" t="e">
        <f>абс!#REF!*100000/'на 100 тыс'!$B8</f>
        <v>#REF!</v>
      </c>
      <c r="S8" s="44" t="e">
        <f>абс!#REF!*100000/'на 100 тыс'!$C8*1</f>
        <v>#REF!</v>
      </c>
      <c r="T8" s="7">
        <v>18.819599109131403</v>
      </c>
      <c r="U8" s="24">
        <f>абс!Q8*100000/'на 100 тыс'!$C8*3.025</f>
        <v>9.498241647827179</v>
      </c>
      <c r="V8" s="14">
        <v>94.09799554565701</v>
      </c>
      <c r="W8" s="8">
        <f>абс!S8*100000/'на 100 тыс'!$C8*3.025</f>
        <v>104.48065812609896</v>
      </c>
      <c r="X8" s="14">
        <v>9.409799554565701</v>
      </c>
      <c r="Y8" s="8">
        <f>абс!U8*100000/'на 100 тыс'!$C8*3.025</f>
        <v>9.498241647827179</v>
      </c>
      <c r="Z8" s="13" t="s">
        <v>2</v>
      </c>
      <c r="AA8" s="9">
        <v>272.88418708240533</v>
      </c>
      <c r="AB8" s="8">
        <f>абс!X8*100000/'на 100 тыс'!$C8*3.025</f>
        <v>189.96483295654357</v>
      </c>
      <c r="AC8" s="11">
        <v>9.409799554565701</v>
      </c>
      <c r="AD8" s="8">
        <f>абс!Z8*100000/'на 100 тыс'!$C8*3.025</f>
        <v>18.996483295654357</v>
      </c>
      <c r="AE8" s="9">
        <v>75.27839643652561</v>
      </c>
      <c r="AF8" s="8">
        <f>абс!AB8*100000/'на 100 тыс'!$C8*3.025</f>
        <v>56.98944988696307</v>
      </c>
      <c r="AG8" s="9">
        <v>197.60579064587972</v>
      </c>
      <c r="AH8" s="44">
        <f>абс!AD8*100000/'на 100 тыс'!$C8*3.025</f>
        <v>75.98593318261743</v>
      </c>
      <c r="AI8" s="7">
        <v>9.409799554565701</v>
      </c>
      <c r="AJ8" s="24">
        <f>абс!AF8*100000/'на 100 тыс'!$C8*3.025</f>
        <v>66.48769153479026</v>
      </c>
      <c r="AK8" s="7">
        <v>0</v>
      </c>
      <c r="AL8" s="24">
        <f>абс!AH8*100000/'на 100 тыс'!$C8*3.025</f>
        <v>75.98593318261743</v>
      </c>
      <c r="AM8" s="11">
        <v>56.4587973273942</v>
      </c>
      <c r="AN8" s="8">
        <f>абс!AJ8*100000/'на 100 тыс'!$C8*3.025</f>
        <v>142.47362471740766</v>
      </c>
      <c r="AO8" s="11">
        <v>18.819599109131403</v>
      </c>
      <c r="AP8" s="8">
        <f>абс!AL8*100000/'на 100 тыс'!$C8*3.025</f>
        <v>132.97538306958052</v>
      </c>
      <c r="AQ8" s="11">
        <v>28.2293986636971</v>
      </c>
      <c r="AR8" s="8">
        <f>абс!AN8*100000/'на 100 тыс'!$C8*3.025</f>
        <v>28.494724943481536</v>
      </c>
    </row>
    <row r="9" spans="1:44" ht="12.75">
      <c r="A9" s="3" t="s">
        <v>3</v>
      </c>
      <c r="B9" s="40">
        <v>15661</v>
      </c>
      <c r="C9" s="40">
        <v>15568</v>
      </c>
      <c r="D9" s="7">
        <v>174.8164229614967</v>
      </c>
      <c r="E9" s="8">
        <f>абс!C9*100000/'на 100 тыс'!$C9*3.025</f>
        <v>213.73972250770808</v>
      </c>
      <c r="F9" s="14">
        <v>174.8164229614967</v>
      </c>
      <c r="G9" s="8">
        <f>абс!E9*100000/'на 100 тыс'!$C9*3.025</f>
        <v>194.308838643371</v>
      </c>
      <c r="H9" s="9">
        <v>854.6580678117616</v>
      </c>
      <c r="I9" s="8">
        <f>абс!G9*100000/'на 100 тыс'!$C9*3.025</f>
        <v>602.3573997944501</v>
      </c>
      <c r="J9" s="11">
        <v>213.6645169529404</v>
      </c>
      <c r="K9" s="8">
        <f>абс!I9*100000/'на 100 тыс'!$C9*3.025</f>
        <v>330.3250256937307</v>
      </c>
      <c r="L9" s="9">
        <v>0</v>
      </c>
      <c r="M9" s="8">
        <f>абс!K9*100000/'на 100 тыс'!$C9*3.025</f>
        <v>0</v>
      </c>
      <c r="N9" s="11">
        <v>543.873315880212</v>
      </c>
      <c r="O9" s="8">
        <f>абс!M9*100000/'на 100 тыс'!$C9*3.025</f>
        <v>136.01618705035972</v>
      </c>
      <c r="P9" s="9">
        <v>135.968328970053</v>
      </c>
      <c r="Q9" s="8">
        <f>абс!O9*100000/'на 100 тыс'!$C9*3.025</f>
        <v>97.1544193216855</v>
      </c>
      <c r="R9" s="11" t="e">
        <f>абс!#REF!*100000/'на 100 тыс'!$B9</f>
        <v>#REF!</v>
      </c>
      <c r="S9" s="44" t="e">
        <f>абс!#REF!*100000/'на 100 тыс'!$C9*1</f>
        <v>#REF!</v>
      </c>
      <c r="T9" s="7">
        <v>0</v>
      </c>
      <c r="U9" s="24">
        <f>абс!Q9*100000/'на 100 тыс'!$C9*3.025</f>
        <v>0</v>
      </c>
      <c r="V9" s="14">
        <v>58.272140987165564</v>
      </c>
      <c r="W9" s="8">
        <f>абс!S9*100000/'на 100 тыс'!$C9*3.025</f>
        <v>136.01618705035972</v>
      </c>
      <c r="X9" s="14">
        <v>0</v>
      </c>
      <c r="Y9" s="8">
        <f>абс!U9*100000/'на 100 тыс'!$C9*3.025</f>
        <v>38.8617677286742</v>
      </c>
      <c r="Z9" s="13" t="s">
        <v>3</v>
      </c>
      <c r="AA9" s="9">
        <v>213.6645169529404</v>
      </c>
      <c r="AB9" s="8">
        <f>абс!X9*100000/'на 100 тыс'!$C9*3.025</f>
        <v>174.8779547790339</v>
      </c>
      <c r="AC9" s="11">
        <v>0</v>
      </c>
      <c r="AD9" s="8">
        <f>абс!Z9*100000/'на 100 тыс'!$C9*3.025</f>
        <v>0</v>
      </c>
      <c r="AE9" s="9">
        <v>38.84809399144371</v>
      </c>
      <c r="AF9" s="8">
        <f>абс!AB9*100000/'на 100 тыс'!$C9*3.025</f>
        <v>77.7235354573484</v>
      </c>
      <c r="AG9" s="9">
        <v>97.12023497860928</v>
      </c>
      <c r="AH9" s="44">
        <f>абс!AD9*100000/'на 100 тыс'!$C9*3.025</f>
        <v>58.29265159301131</v>
      </c>
      <c r="AI9" s="7">
        <v>38.84809399144371</v>
      </c>
      <c r="AJ9" s="24">
        <f>абс!AF9*100000/'на 100 тыс'!$C9*3.025</f>
        <v>58.29265159301131</v>
      </c>
      <c r="AK9" s="7">
        <v>0</v>
      </c>
      <c r="AL9" s="24">
        <f>абс!AH9*100000/'на 100 тыс'!$C9*3.025</f>
        <v>19.4308838643371</v>
      </c>
      <c r="AM9" s="11">
        <v>19.424046995721856</v>
      </c>
      <c r="AN9" s="8">
        <f>абс!AJ9*100000/'на 100 тыс'!$C9*3.025</f>
        <v>213.73972250770808</v>
      </c>
      <c r="AO9" s="11">
        <v>0</v>
      </c>
      <c r="AP9" s="8">
        <f>абс!AL9*100000/'на 100 тыс'!$C9*3.025</f>
        <v>155.4470709146968</v>
      </c>
      <c r="AQ9" s="11">
        <v>19.424046995721856</v>
      </c>
      <c r="AR9" s="8">
        <f>абс!AN9*100000/'на 100 тыс'!$C9*3.025</f>
        <v>0</v>
      </c>
    </row>
    <row r="10" spans="1:44" ht="12.75">
      <c r="A10" s="3" t="s">
        <v>4</v>
      </c>
      <c r="B10" s="40">
        <v>24372</v>
      </c>
      <c r="C10" s="40">
        <v>24326</v>
      </c>
      <c r="D10" s="7">
        <v>124.81536189069423</v>
      </c>
      <c r="E10" s="8">
        <f>абс!C10*100000/'на 100 тыс'!$C10*3.025</f>
        <v>223.8345802844693</v>
      </c>
      <c r="F10" s="14">
        <v>124.81536189069423</v>
      </c>
      <c r="G10" s="8">
        <f>абс!E10*100000/'на 100 тыс'!$C10*3.025</f>
        <v>223.8345802844693</v>
      </c>
      <c r="H10" s="9">
        <v>574.1506646971934</v>
      </c>
      <c r="I10" s="8">
        <f>абс!G10*100000/'на 100 тыс'!$C10*3.025</f>
        <v>323.31661596645563</v>
      </c>
      <c r="J10" s="11">
        <v>224.6676514032496</v>
      </c>
      <c r="K10" s="8">
        <f>абс!I10*100000/'на 100 тыс'!$C10*3.025</f>
        <v>198.9640713639727</v>
      </c>
      <c r="L10" s="9">
        <v>12.481536189069422</v>
      </c>
      <c r="M10" s="8">
        <f>абс!K10*100000/'на 100 тыс'!$C10*3.025</f>
        <v>0</v>
      </c>
      <c r="N10" s="11">
        <v>224.6676514032496</v>
      </c>
      <c r="O10" s="8">
        <f>абс!M10*100000/'на 100 тыс'!$C10*3.025</f>
        <v>49.74101784099317</v>
      </c>
      <c r="P10" s="9">
        <v>112.3338257016248</v>
      </c>
      <c r="Q10" s="8">
        <f>абс!O10*100000/'на 100 тыс'!$C10*3.025</f>
        <v>12.435254460248293</v>
      </c>
      <c r="R10" s="11" t="e">
        <f>абс!#REF!*100000/'на 100 тыс'!$B10</f>
        <v>#REF!</v>
      </c>
      <c r="S10" s="44" t="e">
        <f>абс!#REF!*100000/'на 100 тыс'!$C10*1</f>
        <v>#REF!</v>
      </c>
      <c r="T10" s="7">
        <v>24.963072378138843</v>
      </c>
      <c r="U10" s="24">
        <f>абс!Q10*100000/'на 100 тыс'!$C10*3.025</f>
        <v>24.870508920496587</v>
      </c>
      <c r="V10" s="14">
        <v>99.85228951255537</v>
      </c>
      <c r="W10" s="8">
        <f>абс!S10*100000/'на 100 тыс'!$C10*3.025</f>
        <v>74.61152676148977</v>
      </c>
      <c r="X10" s="14">
        <v>12.481536189069422</v>
      </c>
      <c r="Y10" s="8">
        <f>абс!U10*100000/'на 100 тыс'!$C10*3.025</f>
        <v>24.870508920496587</v>
      </c>
      <c r="Z10" s="13" t="s">
        <v>4</v>
      </c>
      <c r="AA10" s="9">
        <v>174.7415066469719</v>
      </c>
      <c r="AB10" s="8">
        <f>абс!X10*100000/'на 100 тыс'!$C10*3.025</f>
        <v>186.5288169037244</v>
      </c>
      <c r="AC10" s="11">
        <v>0</v>
      </c>
      <c r="AD10" s="8">
        <f>абс!Z10*100000/'на 100 тыс'!$C10*3.025</f>
        <v>12.435254460248293</v>
      </c>
      <c r="AE10" s="9">
        <v>74.88921713441654</v>
      </c>
      <c r="AF10" s="8">
        <f>абс!AB10*100000/'на 100 тыс'!$C10*3.025</f>
        <v>12.435254460248293</v>
      </c>
      <c r="AG10" s="9">
        <v>74.88921713441654</v>
      </c>
      <c r="AH10" s="44">
        <f>абс!AD10*100000/'на 100 тыс'!$C10*3.025</f>
        <v>87.04678122173806</v>
      </c>
      <c r="AI10" s="7">
        <v>0</v>
      </c>
      <c r="AJ10" s="24">
        <f>абс!AF10*100000/'на 100 тыс'!$C10*3.025</f>
        <v>136.78779906273124</v>
      </c>
      <c r="AK10" s="7">
        <v>0</v>
      </c>
      <c r="AL10" s="24">
        <f>абс!AH10*100000/'на 100 тыс'!$C10*3.025</f>
        <v>12.435254460248293</v>
      </c>
      <c r="AM10" s="11">
        <v>37.44460856720827</v>
      </c>
      <c r="AN10" s="8">
        <f>абс!AJ10*100000/'на 100 тыс'!$C10*3.025</f>
        <v>74.61152676148977</v>
      </c>
      <c r="AO10" s="11">
        <v>24.963072378138843</v>
      </c>
      <c r="AP10" s="8">
        <f>абс!AL10*100000/'на 100 тыс'!$C10*3.025</f>
        <v>62.17627230124147</v>
      </c>
      <c r="AQ10" s="11">
        <v>62.40768094534712</v>
      </c>
      <c r="AR10" s="8">
        <f>абс!AN10*100000/'на 100 тыс'!$C10*3.025</f>
        <v>0</v>
      </c>
    </row>
    <row r="11" spans="1:44" ht="12.75">
      <c r="A11" s="3" t="s">
        <v>5</v>
      </c>
      <c r="B11" s="40">
        <v>17134</v>
      </c>
      <c r="C11" s="40">
        <v>16828</v>
      </c>
      <c r="D11" s="7">
        <v>88.77086494688922</v>
      </c>
      <c r="E11" s="8">
        <f>абс!C11*100000/'на 100 тыс'!$C11*3.025</f>
        <v>215.71190872355598</v>
      </c>
      <c r="F11" s="14">
        <v>88.77086494688922</v>
      </c>
      <c r="G11" s="8">
        <f>абс!E11*100000/'на 100 тыс'!$C11*3.025</f>
        <v>215.71190872355598</v>
      </c>
      <c r="H11" s="9">
        <v>887.7086494688922</v>
      </c>
      <c r="I11" s="8">
        <f>абс!G11*100000/'на 100 тыс'!$C11*3.025</f>
        <v>701.0637033515569</v>
      </c>
      <c r="J11" s="11">
        <v>284.0667678300455</v>
      </c>
      <c r="K11" s="8">
        <f>абс!I11*100000/'на 100 тыс'!$C11*3.025</f>
        <v>233.68790111718562</v>
      </c>
      <c r="L11" s="9">
        <v>35.508345978755685</v>
      </c>
      <c r="M11" s="8">
        <f>абс!K11*100000/'на 100 тыс'!$C11*3.025</f>
        <v>17.975992393629664</v>
      </c>
      <c r="N11" s="11">
        <v>514.8710166919575</v>
      </c>
      <c r="O11" s="8">
        <f>абс!M11*100000/'на 100 тыс'!$C11*3.025</f>
        <v>305.5918706917043</v>
      </c>
      <c r="P11" s="9">
        <v>88.77086494688922</v>
      </c>
      <c r="Q11" s="8">
        <f>абс!O11*100000/'на 100 тыс'!$C11*3.025</f>
        <v>89.87996196814832</v>
      </c>
      <c r="R11" s="11" t="e">
        <f>абс!#REF!*100000/'на 100 тыс'!$B11</f>
        <v>#REF!</v>
      </c>
      <c r="S11" s="44" t="e">
        <f>абс!#REF!*100000/'на 100 тыс'!$C11*1</f>
        <v>#REF!</v>
      </c>
      <c r="T11" s="7">
        <v>17.754172989377842</v>
      </c>
      <c r="U11" s="24">
        <f>абс!Q11*100000/'на 100 тыс'!$C11*3.025</f>
        <v>0</v>
      </c>
      <c r="V11" s="14">
        <v>159.7875569044006</v>
      </c>
      <c r="W11" s="8">
        <f>абс!S11*100000/'на 100 тыс'!$C11*3.025</f>
        <v>89.87996196814832</v>
      </c>
      <c r="X11" s="14">
        <v>53.262518968133534</v>
      </c>
      <c r="Y11" s="8">
        <f>абс!U11*100000/'на 100 тыс'!$C11*3.025</f>
        <v>17.975992393629664</v>
      </c>
      <c r="Z11" s="13" t="s">
        <v>5</v>
      </c>
      <c r="AA11" s="9">
        <v>195.2959028831563</v>
      </c>
      <c r="AB11" s="8">
        <f>абс!X11*100000/'на 100 тыс'!$C11*3.025</f>
        <v>251.66389351081529</v>
      </c>
      <c r="AC11" s="11">
        <v>0</v>
      </c>
      <c r="AD11" s="8">
        <f>абс!Z11*100000/'на 100 тыс'!$C11*3.025</f>
        <v>0</v>
      </c>
      <c r="AE11" s="9">
        <v>17.754172989377842</v>
      </c>
      <c r="AF11" s="8">
        <f>абс!AB11*100000/'на 100 тыс'!$C11*3.025</f>
        <v>89.87996196814832</v>
      </c>
      <c r="AG11" s="9">
        <v>266.31259484066766</v>
      </c>
      <c r="AH11" s="44">
        <f>абс!AD11*100000/'на 100 тыс'!$C11*3.025</f>
        <v>161.78393154266698</v>
      </c>
      <c r="AI11" s="7">
        <v>159.7875569044006</v>
      </c>
      <c r="AJ11" s="24">
        <f>абс!AF11*100000/'на 100 тыс'!$C11*3.025</f>
        <v>17.975992393629664</v>
      </c>
      <c r="AK11" s="7">
        <v>0</v>
      </c>
      <c r="AL11" s="24">
        <f>абс!AH11*100000/'на 100 тыс'!$C11*3.025</f>
        <v>89.87996196814832</v>
      </c>
      <c r="AM11" s="11">
        <v>35.508345978755685</v>
      </c>
      <c r="AN11" s="8">
        <f>абс!AJ11*100000/'на 100 тыс'!$C11*3.025</f>
        <v>107.85595436177799</v>
      </c>
      <c r="AO11" s="11">
        <v>35.508345978755685</v>
      </c>
      <c r="AP11" s="8">
        <f>абс!AL11*100000/'на 100 тыс'!$C11*3.025</f>
        <v>107.85595436177799</v>
      </c>
      <c r="AQ11" s="11">
        <v>53.262518968133534</v>
      </c>
      <c r="AR11" s="8">
        <f>абс!AN11*100000/'на 100 тыс'!$C11*3.025</f>
        <v>0</v>
      </c>
    </row>
    <row r="12" spans="1:44" ht="12.75">
      <c r="A12" s="3" t="s">
        <v>6</v>
      </c>
      <c r="B12" s="40">
        <v>8544</v>
      </c>
      <c r="C12" s="40">
        <v>8446</v>
      </c>
      <c r="D12" s="7">
        <v>249.22752808988764</v>
      </c>
      <c r="E12" s="8">
        <f>абс!C12*100000/'на 100 тыс'!$C12*3.025</f>
        <v>322.34193701160314</v>
      </c>
      <c r="F12" s="14">
        <v>249.22752808988764</v>
      </c>
      <c r="G12" s="8">
        <f>абс!E12*100000/'на 100 тыс'!$C12*3.025</f>
        <v>322.34193701160314</v>
      </c>
      <c r="H12" s="9">
        <v>569.6629213483146</v>
      </c>
      <c r="I12" s="8">
        <f>абс!G12*100000/'на 100 тыс'!$C12*3.025</f>
        <v>644.6838740232063</v>
      </c>
      <c r="J12" s="11">
        <v>178.0196629213483</v>
      </c>
      <c r="K12" s="8">
        <f>абс!I12*100000/'на 100 тыс'!$C12*3.025</f>
        <v>250.71039545346906</v>
      </c>
      <c r="L12" s="9">
        <v>0</v>
      </c>
      <c r="M12" s="8">
        <f>абс!K12*100000/'на 100 тыс'!$C12*3.025</f>
        <v>71.63154155813403</v>
      </c>
      <c r="N12" s="11">
        <v>284.8314606741573</v>
      </c>
      <c r="O12" s="8">
        <f>абс!M12*100000/'на 100 тыс'!$C12*3.025</f>
        <v>214.89462467440205</v>
      </c>
      <c r="P12" s="9">
        <v>178.0196629213483</v>
      </c>
      <c r="Q12" s="8">
        <f>абс!O12*100000/'на 100 тыс'!$C12*3.025</f>
        <v>214.89462467440205</v>
      </c>
      <c r="R12" s="11" t="e">
        <f>абс!#REF!*100000/'на 100 тыс'!$B12</f>
        <v>#REF!</v>
      </c>
      <c r="S12" s="44" t="e">
        <f>абс!#REF!*100000/'на 100 тыс'!$C12*1</f>
        <v>#REF!</v>
      </c>
      <c r="T12" s="7">
        <v>0</v>
      </c>
      <c r="U12" s="24">
        <f>абс!Q12*100000/'на 100 тыс'!$C12*3.025</f>
        <v>0</v>
      </c>
      <c r="V12" s="14">
        <v>71.20786516853933</v>
      </c>
      <c r="W12" s="8">
        <f>абс!S12*100000/'на 100 тыс'!$C12*3.025</f>
        <v>71.63154155813403</v>
      </c>
      <c r="X12" s="14">
        <v>0</v>
      </c>
      <c r="Y12" s="8">
        <f>абс!U12*100000/'на 100 тыс'!$C12*3.025</f>
        <v>35.815770779067016</v>
      </c>
      <c r="Z12" s="13" t="s">
        <v>6</v>
      </c>
      <c r="AA12" s="9">
        <v>284.8314606741573</v>
      </c>
      <c r="AB12" s="8">
        <f>абс!X12*100000/'на 100 тыс'!$C12*3.025</f>
        <v>107.44731233720103</v>
      </c>
      <c r="AC12" s="11">
        <v>35.603932584269664</v>
      </c>
      <c r="AD12" s="8">
        <f>абс!Z12*100000/'на 100 тыс'!$C12*3.025</f>
        <v>35.815770779067016</v>
      </c>
      <c r="AE12" s="9">
        <v>35.603932584269664</v>
      </c>
      <c r="AF12" s="8">
        <f>абс!AB12*100000/'на 100 тыс'!$C12*3.025</f>
        <v>35.815770779067016</v>
      </c>
      <c r="AG12" s="9">
        <v>213.62359550561797</v>
      </c>
      <c r="AH12" s="44">
        <f>абс!AD12*100000/'на 100 тыс'!$C12*3.025</f>
        <v>71.63154155813403</v>
      </c>
      <c r="AI12" s="7">
        <v>0</v>
      </c>
      <c r="AJ12" s="24">
        <f>абс!AF12*100000/'на 100 тыс'!$C12*3.025</f>
        <v>0</v>
      </c>
      <c r="AK12" s="7">
        <v>0</v>
      </c>
      <c r="AL12" s="24">
        <f>абс!AH12*100000/'на 100 тыс'!$C12*3.025</f>
        <v>179.07885389533507</v>
      </c>
      <c r="AM12" s="11">
        <v>71.20786516853933</v>
      </c>
      <c r="AN12" s="8">
        <f>абс!AJ12*100000/'на 100 тыс'!$C12*3.025</f>
        <v>250.71039545346906</v>
      </c>
      <c r="AO12" s="14">
        <v>35.603932584269664</v>
      </c>
      <c r="AP12" s="8">
        <f>абс!AL12*100000/'на 100 тыс'!$C12*3.025</f>
        <v>250.71039545346906</v>
      </c>
      <c r="AQ12" s="14">
        <v>35.603932584269664</v>
      </c>
      <c r="AR12" s="8">
        <f>абс!AN12*100000/'на 100 тыс'!$C12*3.025</f>
        <v>35.815770779067016</v>
      </c>
    </row>
    <row r="13" spans="1:44" ht="12.75">
      <c r="A13" s="3" t="s">
        <v>7</v>
      </c>
      <c r="B13" s="40">
        <v>12178</v>
      </c>
      <c r="C13" s="40">
        <v>12112</v>
      </c>
      <c r="D13" s="7">
        <v>449.63048119559863</v>
      </c>
      <c r="E13" s="8">
        <f>абс!C13*100000/'на 100 тыс'!$C13*3.025</f>
        <v>174.8266182298547</v>
      </c>
      <c r="F13" s="14">
        <v>449.63048119559863</v>
      </c>
      <c r="G13" s="8">
        <f>абс!E13*100000/'на 100 тыс'!$C13*3.025</f>
        <v>174.8266182298547</v>
      </c>
      <c r="H13" s="9">
        <v>1074.1172606339298</v>
      </c>
      <c r="I13" s="8">
        <f>абс!G13*100000/'на 100 тыс'!$C13*3.025</f>
        <v>574.4303170409511</v>
      </c>
      <c r="J13" s="11">
        <v>399.67153884053204</v>
      </c>
      <c r="K13" s="8">
        <f>абс!I13*100000/'на 100 тыс'!$C13*3.025</f>
        <v>349.6532364597094</v>
      </c>
      <c r="L13" s="9">
        <v>24.979471177533252</v>
      </c>
      <c r="M13" s="8">
        <f>абс!K13*100000/'на 100 тыс'!$C13*3.025</f>
        <v>49.95046235138705</v>
      </c>
      <c r="N13" s="11">
        <v>574.5278370832649</v>
      </c>
      <c r="O13" s="8">
        <f>абс!M13*100000/'на 100 тыс'!$C13*3.025</f>
        <v>174.8266182298547</v>
      </c>
      <c r="P13" s="9">
        <v>124.89735588766628</v>
      </c>
      <c r="Q13" s="8">
        <f>абс!O13*100000/'на 100 тыс'!$C13*3.025</f>
        <v>149.85138705416117</v>
      </c>
      <c r="R13" s="11" t="e">
        <f>абс!#REF!*100000/'на 100 тыс'!$B13</f>
        <v>#REF!</v>
      </c>
      <c r="S13" s="44" t="e">
        <f>абс!#REF!*100000/'на 100 тыс'!$C13*1</f>
        <v>#REF!</v>
      </c>
      <c r="T13" s="7">
        <v>0</v>
      </c>
      <c r="U13" s="24">
        <f>абс!Q13*100000/'на 100 тыс'!$C13*3.025</f>
        <v>0</v>
      </c>
      <c r="V13" s="14">
        <v>249.79471177533256</v>
      </c>
      <c r="W13" s="8">
        <f>абс!S13*100000/'на 100 тыс'!$C13*3.025</f>
        <v>49.95046235138705</v>
      </c>
      <c r="X13" s="14">
        <v>49.958942355066505</v>
      </c>
      <c r="Y13" s="8">
        <f>абс!U13*100000/'на 100 тыс'!$C13*3.025</f>
        <v>0</v>
      </c>
      <c r="Z13" s="13" t="s">
        <v>7</v>
      </c>
      <c r="AA13" s="9">
        <v>249.79471177533256</v>
      </c>
      <c r="AB13" s="8">
        <f>абс!X13*100000/'на 100 тыс'!$C13*3.025</f>
        <v>274.7275429326288</v>
      </c>
      <c r="AC13" s="11">
        <v>74.93841353259977</v>
      </c>
      <c r="AD13" s="8">
        <f>абс!Z13*100000/'на 100 тыс'!$C13*3.025</f>
        <v>0</v>
      </c>
      <c r="AE13" s="9">
        <v>49.958942355066505</v>
      </c>
      <c r="AF13" s="8">
        <f>абс!AB13*100000/'на 100 тыс'!$C13*3.025</f>
        <v>124.87615587846763</v>
      </c>
      <c r="AG13" s="9">
        <v>99.91788471013301</v>
      </c>
      <c r="AH13" s="44">
        <f>абс!AD13*100000/'на 100 тыс'!$C13*3.025</f>
        <v>49.95046235138705</v>
      </c>
      <c r="AI13" s="7">
        <v>0</v>
      </c>
      <c r="AJ13" s="24">
        <f>абс!AF13*100000/'на 100 тыс'!$C13*3.025</f>
        <v>24.975231175693526</v>
      </c>
      <c r="AK13" s="7">
        <v>0</v>
      </c>
      <c r="AL13" s="24">
        <f>абс!AH13*100000/'на 100 тыс'!$C13*3.025</f>
        <v>74.92569352708058</v>
      </c>
      <c r="AM13" s="11">
        <v>74.93841353259977</v>
      </c>
      <c r="AN13" s="8">
        <f>абс!AJ13*100000/'на 100 тыс'!$C13*3.025</f>
        <v>74.92569352708058</v>
      </c>
      <c r="AO13" s="11">
        <v>74.93841353259977</v>
      </c>
      <c r="AP13" s="8">
        <f>абс!AL13*100000/'на 100 тыс'!$C13*3.025</f>
        <v>74.92569352708058</v>
      </c>
      <c r="AQ13" s="11">
        <v>99.91788471013301</v>
      </c>
      <c r="AR13" s="8">
        <f>абс!AN13*100000/'на 100 тыс'!$C13*3.025</f>
        <v>24.975231175693526</v>
      </c>
    </row>
    <row r="14" spans="1:44" ht="12.75">
      <c r="A14" s="3" t="s">
        <v>8</v>
      </c>
      <c r="B14" s="40">
        <v>68851</v>
      </c>
      <c r="C14" s="40">
        <v>72011</v>
      </c>
      <c r="D14" s="7">
        <v>172.3112227854352</v>
      </c>
      <c r="E14" s="8">
        <f>абс!C14*100000/'на 100 тыс'!$C14*3.025</f>
        <v>151.22689589090555</v>
      </c>
      <c r="F14" s="14">
        <v>172.3112227854352</v>
      </c>
      <c r="G14" s="8">
        <f>абс!E14*100000/'на 100 тыс'!$C14*3.025</f>
        <v>151.22689589090555</v>
      </c>
      <c r="H14" s="9">
        <v>640.6442898432847</v>
      </c>
      <c r="I14" s="8">
        <f>абс!G14*100000/'на 100 тыс'!$C14*3.025</f>
        <v>579.703100915138</v>
      </c>
      <c r="J14" s="11">
        <v>331.3677361258369</v>
      </c>
      <c r="K14" s="8">
        <f>абс!I14*100000/'на 100 тыс'!$C14*3.025</f>
        <v>378.0672397272639</v>
      </c>
      <c r="L14" s="9">
        <v>30.92765537174478</v>
      </c>
      <c r="M14" s="8">
        <f>абс!K14*100000/'на 100 тыс'!$C14*3.025</f>
        <v>16.802988432322838</v>
      </c>
      <c r="N14" s="11">
        <v>207.65711463885782</v>
      </c>
      <c r="O14" s="8">
        <f>абс!M14*100000/'на 100 тыс'!$C14*3.025</f>
        <v>130.223160350502</v>
      </c>
      <c r="P14" s="9">
        <v>66.27354722516739</v>
      </c>
      <c r="Q14" s="8">
        <f>абс!O14*100000/'на 100 тыс'!$C14*3.025</f>
        <v>79.8141950535335</v>
      </c>
      <c r="R14" s="11" t="e">
        <f>абс!#REF!*100000/'на 100 тыс'!$B14</f>
        <v>#REF!</v>
      </c>
      <c r="S14" s="44" t="e">
        <f>абс!#REF!*100000/'на 100 тыс'!$C14*1</f>
        <v>#REF!</v>
      </c>
      <c r="T14" s="7">
        <v>4.418236481677826</v>
      </c>
      <c r="U14" s="24">
        <f>абс!Q14*100000/'на 100 тыс'!$C14*3.025</f>
        <v>8.401494216161419</v>
      </c>
      <c r="V14" s="14">
        <v>70.69178370684521</v>
      </c>
      <c r="W14" s="8">
        <f>абс!S14*100000/'на 100 тыс'!$C14*3.025</f>
        <v>50.40896529696852</v>
      </c>
      <c r="X14" s="14">
        <v>57.43707426181174</v>
      </c>
      <c r="Y14" s="8">
        <f>абс!U14*100000/'на 100 тыс'!$C14*3.025</f>
        <v>16.802988432322838</v>
      </c>
      <c r="Z14" s="13" t="s">
        <v>8</v>
      </c>
      <c r="AA14" s="9">
        <v>114.87414852362348</v>
      </c>
      <c r="AB14" s="8">
        <f>абс!X14*100000/'на 100 тыс'!$C14*3.025</f>
        <v>159.628390107067</v>
      </c>
      <c r="AC14" s="11">
        <v>0</v>
      </c>
      <c r="AD14" s="8">
        <f>абс!Z14*100000/'на 100 тыс'!$C14*3.025</f>
        <v>25.20448264848426</v>
      </c>
      <c r="AE14" s="9">
        <v>44.18236481677826</v>
      </c>
      <c r="AF14" s="8">
        <f>абс!AB14*100000/'на 100 тыс'!$C14*3.025</f>
        <v>46.208218188887805</v>
      </c>
      <c r="AG14" s="9">
        <v>92.78296611523433</v>
      </c>
      <c r="AH14" s="44">
        <f>абс!AD14*100000/'на 100 тыс'!$C14*3.025</f>
        <v>46.208218188887805</v>
      </c>
      <c r="AI14" s="7">
        <v>4.418236481677826</v>
      </c>
      <c r="AJ14" s="24">
        <f>абс!AF14*100000/'на 100 тыс'!$C14*3.025</f>
        <v>21.00373554040355</v>
      </c>
      <c r="AK14" s="7">
        <v>0</v>
      </c>
      <c r="AL14" s="24">
        <f>абс!AH14*100000/'на 100 тыс'!$C14*3.025</f>
        <v>75.61344794545278</v>
      </c>
      <c r="AM14" s="11">
        <v>8.836472963355652</v>
      </c>
      <c r="AN14" s="8">
        <f>абс!AJ14*100000/'на 100 тыс'!$C14*3.025</f>
        <v>42.0074710808071</v>
      </c>
      <c r="AO14" s="11">
        <v>0</v>
      </c>
      <c r="AP14" s="8">
        <f>абс!AL14*100000/'на 100 тыс'!$C14*3.025</f>
        <v>33.605976864645676</v>
      </c>
      <c r="AQ14" s="11">
        <v>4.418236481677826</v>
      </c>
      <c r="AR14" s="8">
        <f>абс!AN14*100000/'на 100 тыс'!$C14*3.025</f>
        <v>8.401494216161419</v>
      </c>
    </row>
    <row r="15" spans="1:44" ht="12.75">
      <c r="A15" s="3" t="s">
        <v>9</v>
      </c>
      <c r="B15" s="40">
        <v>37156</v>
      </c>
      <c r="C15" s="40">
        <v>37064</v>
      </c>
      <c r="D15" s="7">
        <v>221.05178167725265</v>
      </c>
      <c r="E15" s="8">
        <f>абс!C15*100000/'на 100 тыс'!$C15*3.025</f>
        <v>236.6851931793654</v>
      </c>
      <c r="F15" s="14">
        <v>221.05178167725265</v>
      </c>
      <c r="G15" s="8">
        <f>абс!E15*100000/'на 100 тыс'!$C15*3.025</f>
        <v>236.6851931793654</v>
      </c>
      <c r="H15" s="9">
        <v>622.2198299063408</v>
      </c>
      <c r="I15" s="8">
        <f>абс!G15*100000/'на 100 тыс'!$C15*3.025</f>
        <v>522.339736671703</v>
      </c>
      <c r="J15" s="11">
        <v>188.30336957691893</v>
      </c>
      <c r="K15" s="8">
        <f>абс!I15*100000/'на 100 тыс'!$C15*3.025</f>
        <v>269.3314267213469</v>
      </c>
      <c r="L15" s="9">
        <v>24.561309075250296</v>
      </c>
      <c r="M15" s="8">
        <f>абс!K15*100000/'на 100 тыс'!$C15*3.025</f>
        <v>0</v>
      </c>
      <c r="N15" s="11">
        <v>319.29701797825385</v>
      </c>
      <c r="O15" s="8">
        <f>абс!M15*100000/'на 100 тыс'!$C15*3.025</f>
        <v>179.5542844808979</v>
      </c>
      <c r="P15" s="9">
        <v>49.12261815050059</v>
      </c>
      <c r="Q15" s="8">
        <f>абс!O15*100000/'на 100 тыс'!$C15*3.025</f>
        <v>81.61558385495358</v>
      </c>
      <c r="R15" s="11" t="e">
        <f>абс!#REF!*100000/'на 100 тыс'!$B15</f>
        <v>#REF!</v>
      </c>
      <c r="S15" s="44" t="e">
        <f>абс!#REF!*100000/'на 100 тыс'!$C15*1</f>
        <v>#REF!</v>
      </c>
      <c r="T15" s="7">
        <v>16.374206050166862</v>
      </c>
      <c r="U15" s="24">
        <f>абс!Q15*100000/'на 100 тыс'!$C15*3.025</f>
        <v>8.16155838549536</v>
      </c>
      <c r="V15" s="14">
        <v>237.42598772741954</v>
      </c>
      <c r="W15" s="8">
        <f>абс!S15*100000/'на 100 тыс'!$C15*3.025</f>
        <v>97.9387006259443</v>
      </c>
      <c r="X15" s="14">
        <v>57.30972117558402</v>
      </c>
      <c r="Y15" s="8">
        <f>абс!U15*100000/'на 100 тыс'!$C15*3.025</f>
        <v>8.16155838549536</v>
      </c>
      <c r="Z15" s="13" t="s">
        <v>9</v>
      </c>
      <c r="AA15" s="9">
        <v>253.80019377758637</v>
      </c>
      <c r="AB15" s="8">
        <f>абс!X15*100000/'на 100 тыс'!$C15*3.025</f>
        <v>301.9776602633283</v>
      </c>
      <c r="AC15" s="11">
        <v>0</v>
      </c>
      <c r="AD15" s="8">
        <f>абс!Z15*100000/'на 100 тыс'!$C15*3.025</f>
        <v>8.16155838549536</v>
      </c>
      <c r="AE15" s="9">
        <v>65.49682420066745</v>
      </c>
      <c r="AF15" s="8">
        <f>абс!AB15*100000/'на 100 тыс'!$C15*3.025</f>
        <v>40.80779192747679</v>
      </c>
      <c r="AG15" s="9">
        <v>114.61944235116805</v>
      </c>
      <c r="AH15" s="44">
        <f>абс!AD15*100000/'на 100 тыс'!$C15*3.025</f>
        <v>65.29246708396288</v>
      </c>
      <c r="AI15" s="7">
        <v>40.935515125417155</v>
      </c>
      <c r="AJ15" s="24">
        <f>абс!AF15*100000/'на 100 тыс'!$C15*3.025</f>
        <v>16.32311677099072</v>
      </c>
      <c r="AK15" s="7">
        <v>0</v>
      </c>
      <c r="AL15" s="24">
        <f>абс!AH15*100000/'на 100 тыс'!$C15*3.025</f>
        <v>146.90805093891646</v>
      </c>
      <c r="AM15" s="11">
        <v>40.935515125417155</v>
      </c>
      <c r="AN15" s="8">
        <f>абс!AJ15*100000/'на 100 тыс'!$C15*3.025</f>
        <v>73.45402546945823</v>
      </c>
      <c r="AO15" s="11">
        <v>40.935515125417155</v>
      </c>
      <c r="AP15" s="8">
        <f>абс!AL15*100000/'на 100 тыс'!$C15*3.025</f>
        <v>40.80779192747679</v>
      </c>
      <c r="AQ15" s="11">
        <v>24.561309075250296</v>
      </c>
      <c r="AR15" s="8">
        <f>абс!AN15*100000/'на 100 тыс'!$C15*3.025</f>
        <v>81.61558385495358</v>
      </c>
    </row>
    <row r="16" spans="1:44" ht="12.75">
      <c r="A16" s="3" t="s">
        <v>10</v>
      </c>
      <c r="B16" s="40">
        <v>17279</v>
      </c>
      <c r="C16" s="40">
        <v>17164</v>
      </c>
      <c r="D16" s="7">
        <v>264.07778227906704</v>
      </c>
      <c r="E16" s="8">
        <f>абс!C16*100000/'на 100 тыс'!$C16*3.025</f>
        <v>264.36145420647864</v>
      </c>
      <c r="F16" s="14">
        <v>246.47259679379593</v>
      </c>
      <c r="G16" s="8">
        <f>абс!E16*100000/'на 100 тыс'!$C16*3.025</f>
        <v>264.36145420647864</v>
      </c>
      <c r="H16" s="9">
        <v>845.0489032930146</v>
      </c>
      <c r="I16" s="8">
        <f>абс!G16*100000/'на 100 тыс'!$C16*3.025</f>
        <v>616.8433931484502</v>
      </c>
      <c r="J16" s="11">
        <v>299.2881532496093</v>
      </c>
      <c r="K16" s="8">
        <f>абс!I16*100000/'на 100 тыс'!$C16*3.025</f>
        <v>193.86506641808435</v>
      </c>
      <c r="L16" s="9">
        <v>17.605185485271136</v>
      </c>
      <c r="M16" s="8">
        <f>абс!K16*100000/'на 100 тыс'!$C16*3.025</f>
        <v>17.62409694709858</v>
      </c>
      <c r="N16" s="11">
        <v>193.65704033798252</v>
      </c>
      <c r="O16" s="8">
        <f>абс!M16*100000/'на 100 тыс'!$C16*3.025</f>
        <v>299.6096481006758</v>
      </c>
      <c r="P16" s="9">
        <v>70.42074194108454</v>
      </c>
      <c r="Q16" s="8">
        <f>абс!O16*100000/'на 100 тыс'!$C16*3.025</f>
        <v>140.99277557678863</v>
      </c>
      <c r="R16" s="11" t="e">
        <f>абс!#REF!*100000/'на 100 тыс'!$B16</f>
        <v>#REF!</v>
      </c>
      <c r="S16" s="44" t="e">
        <f>абс!#REF!*100000/'на 100 тыс'!$C16*1</f>
        <v>#REF!</v>
      </c>
      <c r="T16" s="7">
        <v>17.605185485271136</v>
      </c>
      <c r="U16" s="24">
        <f>абс!Q16*100000/'на 100 тыс'!$C16*3.025</f>
        <v>70.49638778839432</v>
      </c>
      <c r="V16" s="14">
        <v>158.44666936744022</v>
      </c>
      <c r="W16" s="8">
        <f>абс!S16*100000/'на 100 тыс'!$C16*3.025</f>
        <v>17.62409694709858</v>
      </c>
      <c r="X16" s="14">
        <v>17.605185485271136</v>
      </c>
      <c r="Y16" s="8">
        <f>абс!U16*100000/'на 100 тыс'!$C16*3.025</f>
        <v>0</v>
      </c>
      <c r="Z16" s="13" t="s">
        <v>10</v>
      </c>
      <c r="AA16" s="9">
        <v>193.65704033798252</v>
      </c>
      <c r="AB16" s="8">
        <f>абс!X16*100000/'на 100 тыс'!$C16*3.025</f>
        <v>246.73735725938008</v>
      </c>
      <c r="AC16" s="11">
        <v>0</v>
      </c>
      <c r="AD16" s="8">
        <f>абс!Z16*100000/'на 100 тыс'!$C16*3.025</f>
        <v>0</v>
      </c>
      <c r="AE16" s="9">
        <v>52.815556455813415</v>
      </c>
      <c r="AF16" s="8">
        <f>абс!AB16*100000/'на 100 тыс'!$C16*3.025</f>
        <v>88.12048473549288</v>
      </c>
      <c r="AG16" s="9">
        <v>176.0518548527114</v>
      </c>
      <c r="AH16" s="44">
        <f>абс!AD16*100000/'на 100 тыс'!$C16*3.025</f>
        <v>123.36867862969004</v>
      </c>
      <c r="AI16" s="7">
        <v>88.0259274263557</v>
      </c>
      <c r="AJ16" s="24">
        <f>абс!AF16*100000/'на 100 тыс'!$C16*3.025</f>
        <v>0</v>
      </c>
      <c r="AK16" s="7">
        <v>0</v>
      </c>
      <c r="AL16" s="24">
        <f>абс!AH16*100000/'на 100 тыс'!$C16*3.025</f>
        <v>70.49638778839432</v>
      </c>
      <c r="AM16" s="11">
        <v>0</v>
      </c>
      <c r="AN16" s="8">
        <f>абс!AJ16*100000/'на 100 тыс'!$C16*3.025</f>
        <v>70.49638778839432</v>
      </c>
      <c r="AO16" s="11">
        <v>0</v>
      </c>
      <c r="AP16" s="8">
        <f>абс!AL16*100000/'на 100 тыс'!$C16*3.025</f>
        <v>52.87229084129574</v>
      </c>
      <c r="AQ16" s="11">
        <v>140.8414838821691</v>
      </c>
      <c r="AR16" s="8">
        <f>абс!AN16*100000/'на 100 тыс'!$C16*3.025</f>
        <v>52.87229084129574</v>
      </c>
    </row>
    <row r="17" spans="1:44" ht="12" customHeight="1">
      <c r="A17" s="3" t="s">
        <v>11</v>
      </c>
      <c r="B17" s="40">
        <v>11378</v>
      </c>
      <c r="C17" s="40">
        <v>11152</v>
      </c>
      <c r="D17" s="7">
        <v>160.41483564774126</v>
      </c>
      <c r="E17" s="8">
        <f>абс!C17*100000/'на 100 тыс'!$C17*3.025</f>
        <v>298.37697274031564</v>
      </c>
      <c r="F17" s="14">
        <v>160.41483564774126</v>
      </c>
      <c r="G17" s="8">
        <f>абс!E17*100000/'на 100 тыс'!$C17*3.025</f>
        <v>217.00143472022955</v>
      </c>
      <c r="H17" s="9">
        <v>1069.4322376516084</v>
      </c>
      <c r="I17" s="8">
        <f>абс!G17*100000/'на 100 тыс'!$C17*3.025</f>
        <v>596.7539454806313</v>
      </c>
      <c r="J17" s="11">
        <v>748.6025663561259</v>
      </c>
      <c r="K17" s="8">
        <f>абс!I17*100000/'на 100 тыс'!$C17*3.025</f>
        <v>298.37697274031564</v>
      </c>
      <c r="L17" s="9">
        <v>80.20741782387063</v>
      </c>
      <c r="M17" s="8">
        <f>абс!K17*100000/'на 100 тыс'!$C17*3.025</f>
        <v>0</v>
      </c>
      <c r="N17" s="11">
        <v>133.67902970645105</v>
      </c>
      <c r="O17" s="8">
        <f>абс!M17*100000/'на 100 тыс'!$C17*3.025</f>
        <v>162.75107604017217</v>
      </c>
      <c r="P17" s="9">
        <v>106.94322376516084</v>
      </c>
      <c r="Q17" s="8">
        <f>абс!O17*100000/'на 100 тыс'!$C17*3.025</f>
        <v>108.50071736011478</v>
      </c>
      <c r="R17" s="11" t="e">
        <f>абс!#REF!*100000/'на 100 тыс'!$B17</f>
        <v>#REF!</v>
      </c>
      <c r="S17" s="44" t="e">
        <f>абс!#REF!*100000/'на 100 тыс'!$C17*1</f>
        <v>#REF!</v>
      </c>
      <c r="T17" s="7">
        <v>0</v>
      </c>
      <c r="U17" s="24">
        <f>абс!Q17*100000/'на 100 тыс'!$C17*3.025</f>
        <v>0</v>
      </c>
      <c r="V17" s="14">
        <v>133.67902970645105</v>
      </c>
      <c r="W17" s="8">
        <f>абс!S17*100000/'на 100 тыс'!$C17*3.025</f>
        <v>81.37553802008608</v>
      </c>
      <c r="X17" s="14">
        <v>53.47161188258042</v>
      </c>
      <c r="Y17" s="8">
        <f>абс!U17*100000/'на 100 тыс'!$C17*3.025</f>
        <v>27.125179340028694</v>
      </c>
      <c r="Z17" s="13" t="s">
        <v>11</v>
      </c>
      <c r="AA17" s="9">
        <v>240.62225347161188</v>
      </c>
      <c r="AB17" s="8">
        <f>абс!X17*100000/'на 100 тыс'!$C17*3.025</f>
        <v>162.75107604017217</v>
      </c>
      <c r="AC17" s="11">
        <v>0</v>
      </c>
      <c r="AD17" s="8">
        <f>абс!Z17*100000/'на 100 тыс'!$C17*3.025</f>
        <v>0</v>
      </c>
      <c r="AE17" s="9">
        <v>80.20741782387063</v>
      </c>
      <c r="AF17" s="8">
        <f>абс!AB17*100000/'на 100 тыс'!$C17*3.025</f>
        <v>54.25035868005739</v>
      </c>
      <c r="AG17" s="9">
        <v>133.67902970645105</v>
      </c>
      <c r="AH17" s="44">
        <f>абс!AD17*100000/'на 100 тыс'!$C17*3.025</f>
        <v>135.62589670014347</v>
      </c>
      <c r="AI17" s="7">
        <v>26.73580594129021</v>
      </c>
      <c r="AJ17" s="24">
        <f>абс!AF17*100000/'на 100 тыс'!$C17*3.025</f>
        <v>27.125179340028694</v>
      </c>
      <c r="AK17" s="7">
        <v>0</v>
      </c>
      <c r="AL17" s="24">
        <f>абс!AH17*100000/'на 100 тыс'!$C17*3.025</f>
        <v>81.37553802008608</v>
      </c>
      <c r="AM17" s="11">
        <v>53.47161188258042</v>
      </c>
      <c r="AN17" s="8">
        <f>абс!AJ17*100000/'на 100 тыс'!$C17*3.025</f>
        <v>135.62589670014347</v>
      </c>
      <c r="AO17" s="14">
        <v>53.47161188258042</v>
      </c>
      <c r="AP17" s="8">
        <f>абс!AL17*100000/'на 100 тыс'!$C17*3.025</f>
        <v>135.62589670014347</v>
      </c>
      <c r="AQ17" s="14">
        <v>26.73580594129021</v>
      </c>
      <c r="AR17" s="8">
        <f>абс!AN17*100000/'на 100 тыс'!$C17*3.025</f>
        <v>54.25035868005739</v>
      </c>
    </row>
    <row r="18" spans="1:44" ht="12.75">
      <c r="A18" s="3" t="s">
        <v>12</v>
      </c>
      <c r="B18" s="40">
        <v>21022</v>
      </c>
      <c r="C18" s="40">
        <v>20771</v>
      </c>
      <c r="D18" s="7">
        <v>159.1761012272857</v>
      </c>
      <c r="E18" s="8">
        <f>абс!C18*100000/'на 100 тыс'!$C18*3.025</f>
        <v>160.19931635453275</v>
      </c>
      <c r="F18" s="14">
        <v>159.1761012272857</v>
      </c>
      <c r="G18" s="8">
        <f>абс!E18*100000/'на 100 тыс'!$C18*3.025</f>
        <v>160.19931635453275</v>
      </c>
      <c r="H18" s="9">
        <v>882.7038340785842</v>
      </c>
      <c r="I18" s="8">
        <f>абс!G18*100000/'на 100 тыс'!$C18*3.025</f>
        <v>582.5429685619373</v>
      </c>
      <c r="J18" s="11">
        <v>361.76386642564927</v>
      </c>
      <c r="K18" s="8">
        <f>абс!I18*100000/'на 100 тыс'!$C18*3.025</f>
        <v>189.3264647826296</v>
      </c>
      <c r="L18" s="9">
        <v>0</v>
      </c>
      <c r="M18" s="8">
        <f>абс!K18*100000/'на 100 тыс'!$C18*3.025</f>
        <v>29.127148428096866</v>
      </c>
      <c r="N18" s="11">
        <v>506.469412995909</v>
      </c>
      <c r="O18" s="8">
        <f>абс!M18*100000/'на 100 тыс'!$C18*3.025</f>
        <v>276.7079100669202</v>
      </c>
      <c r="P18" s="9">
        <v>28.941109314051946</v>
      </c>
      <c r="Q18" s="8">
        <f>абс!O18*100000/'на 100 тыс'!$C18*3.025</f>
        <v>116.50859371238747</v>
      </c>
      <c r="R18" s="11" t="e">
        <f>абс!#REF!*100000/'на 100 тыс'!$B18</f>
        <v>#REF!</v>
      </c>
      <c r="S18" s="44" t="e">
        <f>абс!#REF!*100000/'на 100 тыс'!$C18*1</f>
        <v>#REF!</v>
      </c>
      <c r="T18" s="7">
        <v>0</v>
      </c>
      <c r="U18" s="24">
        <f>абс!Q18*100000/'на 100 тыс'!$C18*3.025</f>
        <v>0</v>
      </c>
      <c r="V18" s="14">
        <v>144.7055465702597</v>
      </c>
      <c r="W18" s="8">
        <f>абс!S18*100000/'на 100 тыс'!$C18*3.025</f>
        <v>58.25429685619373</v>
      </c>
      <c r="X18" s="14">
        <v>14.470554657025973</v>
      </c>
      <c r="Y18" s="8">
        <f>абс!U18*100000/'на 100 тыс'!$C18*3.025</f>
        <v>29.127148428096866</v>
      </c>
      <c r="Z18" s="13" t="s">
        <v>12</v>
      </c>
      <c r="AA18" s="9">
        <v>188.11721054133764</v>
      </c>
      <c r="AB18" s="8">
        <f>абс!X18*100000/'на 100 тыс'!$C18*3.025</f>
        <v>203.89003899667807</v>
      </c>
      <c r="AC18" s="11">
        <v>0</v>
      </c>
      <c r="AD18" s="8">
        <f>абс!Z18*100000/'на 100 тыс'!$C18*3.025</f>
        <v>29.127148428096866</v>
      </c>
      <c r="AE18" s="9">
        <v>86.82332794215583</v>
      </c>
      <c r="AF18" s="8">
        <f>абс!AB18*100000/'на 100 тыс'!$C18*3.025</f>
        <v>101.94501949833904</v>
      </c>
      <c r="AG18" s="9">
        <v>188.11721054133764</v>
      </c>
      <c r="AH18" s="44">
        <f>абс!AD18*100000/'на 100 тыс'!$C18*3.025</f>
        <v>43.6907226421453</v>
      </c>
      <c r="AI18" s="7">
        <v>14.470554657025973</v>
      </c>
      <c r="AJ18" s="24">
        <f>абс!AF18*100000/'на 100 тыс'!$C18*3.025</f>
        <v>14.563574214048433</v>
      </c>
      <c r="AK18" s="7">
        <v>0</v>
      </c>
      <c r="AL18" s="24">
        <f>абс!AH18*100000/'на 100 тыс'!$C18*3.025</f>
        <v>0</v>
      </c>
      <c r="AM18" s="11">
        <v>159.1761012272857</v>
      </c>
      <c r="AN18" s="8">
        <f>абс!AJ18*100000/'на 100 тыс'!$C18*3.025</f>
        <v>174.7628905685812</v>
      </c>
      <c r="AO18" s="11">
        <v>159.1761012272857</v>
      </c>
      <c r="AP18" s="8">
        <f>абс!AL18*100000/'на 100 тыс'!$C18*3.025</f>
        <v>160.19931635453275</v>
      </c>
      <c r="AQ18" s="11">
        <v>28.941109314051946</v>
      </c>
      <c r="AR18" s="8">
        <f>абс!AN18*100000/'на 100 тыс'!$C18*3.025</f>
        <v>0</v>
      </c>
    </row>
    <row r="19" spans="1:44" ht="12.75">
      <c r="A19" s="3" t="s">
        <v>13</v>
      </c>
      <c r="B19" s="40">
        <v>19465</v>
      </c>
      <c r="C19" s="40">
        <v>19175</v>
      </c>
      <c r="D19" s="7">
        <v>171.9085538145389</v>
      </c>
      <c r="E19" s="8">
        <f>абс!C19*100000/'на 100 тыс'!$C19*3.025</f>
        <v>299.7392438070404</v>
      </c>
      <c r="F19" s="14">
        <v>171.9085538145389</v>
      </c>
      <c r="G19" s="8">
        <f>абс!E19*100000/'на 100 тыс'!$C19*3.025</f>
        <v>299.7392438070404</v>
      </c>
      <c r="H19" s="9">
        <v>656.378114564603</v>
      </c>
      <c r="I19" s="8">
        <f>абс!G19*100000/'на 100 тыс'!$C19*3.025</f>
        <v>662.5814863102999</v>
      </c>
      <c r="J19" s="11">
        <v>421.9573593629591</v>
      </c>
      <c r="K19" s="8">
        <f>абс!I19*100000/'на 100 тыс'!$C19*3.025</f>
        <v>347.0664928292047</v>
      </c>
      <c r="L19" s="9">
        <v>31.256100693552526</v>
      </c>
      <c r="M19" s="8">
        <f>абс!K19*100000/'на 100 тыс'!$C19*3.025</f>
        <v>15.775749674054758</v>
      </c>
      <c r="N19" s="11">
        <v>218.7927048548677</v>
      </c>
      <c r="O19" s="8">
        <f>абс!M19*100000/'на 100 тыс'!$C19*3.025</f>
        <v>173.53324641460236</v>
      </c>
      <c r="P19" s="9">
        <v>78.14025173388133</v>
      </c>
      <c r="Q19" s="8">
        <f>абс!O19*100000/'на 100 тыс'!$C19*3.025</f>
        <v>141.98174706649283</v>
      </c>
      <c r="R19" s="11" t="e">
        <f>абс!#REF!*100000/'на 100 тыс'!$B19</f>
        <v>#REF!</v>
      </c>
      <c r="S19" s="44" t="e">
        <f>абс!#REF!*100000/'на 100 тыс'!$C19*1</f>
        <v>#REF!</v>
      </c>
      <c r="T19" s="7">
        <v>0</v>
      </c>
      <c r="U19" s="24">
        <f>абс!Q19*100000/'на 100 тыс'!$C19*3.025</f>
        <v>15.775749674054758</v>
      </c>
      <c r="V19" s="14">
        <v>218.7927048548677</v>
      </c>
      <c r="W19" s="8">
        <f>абс!S19*100000/'на 100 тыс'!$C19*3.025</f>
        <v>141.98174706649283</v>
      </c>
      <c r="X19" s="14">
        <v>62.51220138710505</v>
      </c>
      <c r="Y19" s="8">
        <f>абс!U19*100000/'на 100 тыс'!$C19*3.025</f>
        <v>31.551499348109516</v>
      </c>
      <c r="Z19" s="13" t="s">
        <v>13</v>
      </c>
      <c r="AA19" s="9">
        <v>109.39635242743385</v>
      </c>
      <c r="AB19" s="8">
        <f>абс!X19*100000/'на 100 тыс'!$C19*3.025</f>
        <v>283.96349413298566</v>
      </c>
      <c r="AC19" s="11">
        <v>0</v>
      </c>
      <c r="AD19" s="8">
        <f>абс!Z19*100000/'на 100 тыс'!$C19*3.025</f>
        <v>15.775749674054758</v>
      </c>
      <c r="AE19" s="9">
        <v>93.76830208065758</v>
      </c>
      <c r="AF19" s="8">
        <f>абс!AB19*100000/'на 100 тыс'!$C19*3.025</f>
        <v>94.65449804432855</v>
      </c>
      <c r="AG19" s="9">
        <v>46.88415104032879</v>
      </c>
      <c r="AH19" s="44">
        <f>абс!AD19*100000/'на 100 тыс'!$C19*3.025</f>
        <v>63.10299869621903</v>
      </c>
      <c r="AI19" s="7">
        <v>15.628050346776263</v>
      </c>
      <c r="AJ19" s="24">
        <f>абс!AF19*100000/'на 100 тыс'!$C19*3.025</f>
        <v>15.775749674054758</v>
      </c>
      <c r="AK19" s="7">
        <v>0</v>
      </c>
      <c r="AL19" s="24">
        <f>абс!AH19*100000/'на 100 тыс'!$C19*3.025</f>
        <v>94.65449804432855</v>
      </c>
      <c r="AM19" s="11">
        <v>140.6524531209864</v>
      </c>
      <c r="AN19" s="8">
        <f>абс!AJ19*100000/'на 100 тыс'!$C19*3.025</f>
        <v>126.20599739243806</v>
      </c>
      <c r="AO19" s="11">
        <v>125.0244027742101</v>
      </c>
      <c r="AP19" s="8">
        <f>абс!AL19*100000/'на 100 тыс'!$C19*3.025</f>
        <v>110.4302477183833</v>
      </c>
      <c r="AQ19" s="11">
        <v>31.256100693552526</v>
      </c>
      <c r="AR19" s="8">
        <f>абс!AN19*100000/'на 100 тыс'!$C19*3.025</f>
        <v>110.4302477183833</v>
      </c>
    </row>
    <row r="20" spans="1:44" ht="12.75">
      <c r="A20" s="3" t="s">
        <v>14</v>
      </c>
      <c r="B20" s="40">
        <v>9589</v>
      </c>
      <c r="C20" s="40">
        <v>9568</v>
      </c>
      <c r="D20" s="7">
        <v>285.5146522056523</v>
      </c>
      <c r="E20" s="8">
        <f>абс!C20*100000/'на 100 тыс'!$C20*3.025</f>
        <v>316.1580267558528</v>
      </c>
      <c r="F20" s="14">
        <v>285.5146522056523</v>
      </c>
      <c r="G20" s="8">
        <f>абс!E20*100000/'на 100 тыс'!$C20*3.025</f>
        <v>316.1580267558528</v>
      </c>
      <c r="H20" s="9">
        <v>697.9247053915944</v>
      </c>
      <c r="I20" s="8">
        <f>абс!G20*100000/'на 100 тыс'!$C20*3.025</f>
        <v>632.3160535117056</v>
      </c>
      <c r="J20" s="11">
        <v>317.23850245072475</v>
      </c>
      <c r="K20" s="8">
        <f>абс!I20*100000/'на 100 тыс'!$C20*3.025</f>
        <v>316.1580267558528</v>
      </c>
      <c r="L20" s="9">
        <v>0</v>
      </c>
      <c r="M20" s="8">
        <f>абс!K20*100000/'на 100 тыс'!$C20*3.025</f>
        <v>0</v>
      </c>
      <c r="N20" s="11">
        <v>190.34310147043487</v>
      </c>
      <c r="O20" s="8">
        <f>абс!M20*100000/'на 100 тыс'!$C20*3.025</f>
        <v>94.84740802675584</v>
      </c>
      <c r="P20" s="9">
        <v>126.8954009802899</v>
      </c>
      <c r="Q20" s="8">
        <f>абс!O20*100000/'на 100 тыс'!$C20*3.025</f>
        <v>94.84740802675584</v>
      </c>
      <c r="R20" s="11" t="e">
        <f>абс!#REF!*100000/'на 100 тыс'!$B20</f>
        <v>#REF!</v>
      </c>
      <c r="S20" s="44" t="e">
        <f>абс!#REF!*100000/'на 100 тыс'!$C20*1</f>
        <v>#REF!</v>
      </c>
      <c r="T20" s="7">
        <v>0</v>
      </c>
      <c r="U20" s="24">
        <f>абс!Q20*100000/'на 100 тыс'!$C20*3.025</f>
        <v>0</v>
      </c>
      <c r="V20" s="14">
        <v>158.61925122536238</v>
      </c>
      <c r="W20" s="8">
        <f>абс!S20*100000/'на 100 тыс'!$C20*3.025</f>
        <v>126.46321070234113</v>
      </c>
      <c r="X20" s="14">
        <v>63.44770049014495</v>
      </c>
      <c r="Y20" s="8">
        <f>абс!U20*100000/'на 100 тыс'!$C20*3.025</f>
        <v>0</v>
      </c>
      <c r="Z20" s="13" t="s">
        <v>14</v>
      </c>
      <c r="AA20" s="9">
        <v>222.06695171550734</v>
      </c>
      <c r="AB20" s="8">
        <f>абс!X20*100000/'на 100 тыс'!$C20*3.025</f>
        <v>252.92642140468226</v>
      </c>
      <c r="AC20" s="11">
        <v>0</v>
      </c>
      <c r="AD20" s="8">
        <f>абс!Z20*100000/'на 100 тыс'!$C20*3.025</f>
        <v>0</v>
      </c>
      <c r="AE20" s="9">
        <v>63.44770049014495</v>
      </c>
      <c r="AF20" s="8">
        <f>абс!AB20*100000/'на 100 тыс'!$C20*3.025</f>
        <v>126.46321070234113</v>
      </c>
      <c r="AG20" s="9">
        <v>190.34310147043487</v>
      </c>
      <c r="AH20" s="44">
        <f>абс!AD20*100000/'на 100 тыс'!$C20*3.025</f>
        <v>63.231605351170565</v>
      </c>
      <c r="AI20" s="7">
        <v>0</v>
      </c>
      <c r="AJ20" s="24">
        <f>абс!AF20*100000/'на 100 тыс'!$C20*3.025</f>
        <v>189.6948160535117</v>
      </c>
      <c r="AK20" s="7">
        <v>0</v>
      </c>
      <c r="AL20" s="24">
        <f>абс!AH20*100000/'на 100 тыс'!$C20*3.025</f>
        <v>0</v>
      </c>
      <c r="AM20" s="11">
        <v>158.61925122536238</v>
      </c>
      <c r="AN20" s="8">
        <f>абс!AJ20*100000/'на 100 тыс'!$C20*3.025</f>
        <v>126.46321070234113</v>
      </c>
      <c r="AO20" s="11">
        <v>126.8954009802899</v>
      </c>
      <c r="AP20" s="8">
        <f>абс!AL20*100000/'на 100 тыс'!$C20*3.025</f>
        <v>126.46321070234113</v>
      </c>
      <c r="AQ20" s="11">
        <v>63.44770049014495</v>
      </c>
      <c r="AR20" s="8">
        <f>абс!AN20*100000/'на 100 тыс'!$C20*3.025</f>
        <v>0</v>
      </c>
    </row>
    <row r="21" spans="1:44" ht="12.75">
      <c r="A21" s="3" t="s">
        <v>15</v>
      </c>
      <c r="B21" s="40">
        <v>9393</v>
      </c>
      <c r="C21" s="40">
        <v>9187</v>
      </c>
      <c r="D21" s="7">
        <v>356.24401149792396</v>
      </c>
      <c r="E21" s="8">
        <f>абс!C21*100000/'на 100 тыс'!$C21*3.025</f>
        <v>164.6348100576902</v>
      </c>
      <c r="F21" s="14">
        <v>356.24401149792396</v>
      </c>
      <c r="G21" s="8">
        <f>абс!E21*100000/'на 100 тыс'!$C21*3.025</f>
        <v>164.6348100576902</v>
      </c>
      <c r="H21" s="9">
        <v>971.5745768125198</v>
      </c>
      <c r="I21" s="8">
        <f>абс!G21*100000/'на 100 тыс'!$C21*3.025</f>
        <v>526.8313921846087</v>
      </c>
      <c r="J21" s="11">
        <v>356.24401149792396</v>
      </c>
      <c r="K21" s="8">
        <f>абс!I21*100000/'на 100 тыс'!$C21*3.025</f>
        <v>197.56177206922823</v>
      </c>
      <c r="L21" s="9">
        <v>64.771638454168</v>
      </c>
      <c r="M21" s="8">
        <f>абс!K21*100000/'на 100 тыс'!$C21*3.025</f>
        <v>32.926962011538045</v>
      </c>
      <c r="N21" s="11">
        <v>356.24401149792396</v>
      </c>
      <c r="O21" s="8">
        <f>абс!M21*100000/'на 100 тыс'!$C21*3.025</f>
        <v>131.70784804615218</v>
      </c>
      <c r="P21" s="9">
        <v>64.771638454168</v>
      </c>
      <c r="Q21" s="8">
        <f>абс!O21*100000/'на 100 тыс'!$C21*3.025</f>
        <v>0</v>
      </c>
      <c r="R21" s="11" t="e">
        <f>абс!#REF!*100000/'на 100 тыс'!$B21</f>
        <v>#REF!</v>
      </c>
      <c r="S21" s="44" t="e">
        <f>абс!#REF!*100000/'на 100 тыс'!$C21*1</f>
        <v>#REF!</v>
      </c>
      <c r="T21" s="7">
        <v>32.385819227084</v>
      </c>
      <c r="U21" s="24">
        <f>абс!Q21*100000/'на 100 тыс'!$C21*3.025</f>
        <v>32.926962011538045</v>
      </c>
      <c r="V21" s="14">
        <v>259.086553816672</v>
      </c>
      <c r="W21" s="8">
        <f>абс!S21*100000/'на 100 тыс'!$C21*3.025</f>
        <v>0</v>
      </c>
      <c r="X21" s="14">
        <v>0</v>
      </c>
      <c r="Y21" s="8">
        <f>абс!U21*100000/'на 100 тыс'!$C21*3.025</f>
        <v>0</v>
      </c>
      <c r="Z21" s="13" t="s">
        <v>15</v>
      </c>
      <c r="AA21" s="9">
        <v>129.543276908336</v>
      </c>
      <c r="AB21" s="8">
        <f>абс!X21*100000/'на 100 тыс'!$C21*3.025</f>
        <v>395.12354413845645</v>
      </c>
      <c r="AC21" s="11">
        <v>0</v>
      </c>
      <c r="AD21" s="8">
        <f>абс!Z21*100000/'на 100 тыс'!$C21*3.025</f>
        <v>0</v>
      </c>
      <c r="AE21" s="9">
        <v>32.385819227084</v>
      </c>
      <c r="AF21" s="8">
        <f>абс!AB21*100000/'на 100 тыс'!$C21*3.025</f>
        <v>131.70784804615218</v>
      </c>
      <c r="AG21" s="9">
        <v>32.385819227084</v>
      </c>
      <c r="AH21" s="44">
        <f>абс!AD21*100000/'на 100 тыс'!$C21*3.025</f>
        <v>98.78088603461411</v>
      </c>
      <c r="AI21" s="7">
        <v>129.543276908336</v>
      </c>
      <c r="AJ21" s="24">
        <f>абс!AF21*100000/'на 100 тыс'!$C21*3.025</f>
        <v>32.926962011538045</v>
      </c>
      <c r="AK21" s="7">
        <v>0</v>
      </c>
      <c r="AL21" s="24">
        <f>абс!AH21*100000/'на 100 тыс'!$C21*3.025</f>
        <v>98.78088603461411</v>
      </c>
      <c r="AM21" s="11">
        <v>0</v>
      </c>
      <c r="AN21" s="8">
        <f>абс!AJ21*100000/'на 100 тыс'!$C21*3.025</f>
        <v>164.6348100576902</v>
      </c>
      <c r="AO21" s="11">
        <v>0</v>
      </c>
      <c r="AP21" s="8">
        <f>абс!AL21*100000/'на 100 тыс'!$C21*3.025</f>
        <v>131.70784804615218</v>
      </c>
      <c r="AQ21" s="11">
        <v>0</v>
      </c>
      <c r="AR21" s="8">
        <f>абс!AN21*100000/'на 100 тыс'!$C21*3.025</f>
        <v>65.85392402307609</v>
      </c>
    </row>
    <row r="22" spans="1:44" ht="12.75">
      <c r="A22" s="3" t="s">
        <v>16</v>
      </c>
      <c r="B22" s="40">
        <v>33288</v>
      </c>
      <c r="C22" s="40">
        <v>33407</v>
      </c>
      <c r="D22" s="7">
        <v>274.1528478731074</v>
      </c>
      <c r="E22" s="8">
        <f>абс!C22*100000/'на 100 тыс'!$C22*3.025</f>
        <v>135.8248271320382</v>
      </c>
      <c r="F22" s="14">
        <v>274.1528478731074</v>
      </c>
      <c r="G22" s="8">
        <f>абс!E22*100000/'на 100 тыс'!$C22*3.025</f>
        <v>135.8248271320382</v>
      </c>
      <c r="H22" s="9">
        <v>740.2126892573899</v>
      </c>
      <c r="I22" s="8">
        <f>абс!G22*100000/'на 100 тыс'!$C22*3.025</f>
        <v>479.91438919986825</v>
      </c>
      <c r="J22" s="11">
        <v>301.56813266041814</v>
      </c>
      <c r="K22" s="8">
        <f>абс!I22*100000/'на 100 тыс'!$C22*3.025</f>
        <v>144.8798156075074</v>
      </c>
      <c r="L22" s="9">
        <v>0</v>
      </c>
      <c r="M22" s="8">
        <f>абс!K22*100000/'на 100 тыс'!$C22*3.025</f>
        <v>9.054988475469212</v>
      </c>
      <c r="N22" s="11">
        <v>274.1528478731074</v>
      </c>
      <c r="O22" s="8">
        <f>абс!M22*100000/'на 100 тыс'!$C22*3.025</f>
        <v>226.37471188673032</v>
      </c>
      <c r="P22" s="9">
        <v>27.41528478731074</v>
      </c>
      <c r="Q22" s="8">
        <f>абс!O22*100000/'на 100 тыс'!$C22*3.025</f>
        <v>27.16496542640764</v>
      </c>
      <c r="R22" s="11" t="e">
        <f>абс!#REF!*100000/'на 100 тыс'!$B22</f>
        <v>#REF!</v>
      </c>
      <c r="S22" s="44" t="e">
        <f>абс!#REF!*100000/'на 100 тыс'!$C22*1</f>
        <v>#REF!</v>
      </c>
      <c r="T22" s="7">
        <v>0</v>
      </c>
      <c r="U22" s="24">
        <f>абс!Q22*100000/'на 100 тыс'!$C22*3.025</f>
        <v>18.109976950938425</v>
      </c>
      <c r="V22" s="14">
        <v>73.10742609949531</v>
      </c>
      <c r="W22" s="8">
        <f>абс!S22*100000/'на 100 тыс'!$C22*3.025</f>
        <v>72.4399078037537</v>
      </c>
      <c r="X22" s="14">
        <v>27.41528478731074</v>
      </c>
      <c r="Y22" s="8">
        <f>абс!U22*100000/'на 100 тыс'!$C22*3.025</f>
        <v>18.109976950938425</v>
      </c>
      <c r="Z22" s="13" t="s">
        <v>16</v>
      </c>
      <c r="AA22" s="9">
        <v>219.3222782984859</v>
      </c>
      <c r="AB22" s="8">
        <f>абс!X22*100000/'на 100 тыс'!$C22*3.025</f>
        <v>172.04478103391506</v>
      </c>
      <c r="AC22" s="11">
        <v>18.27685652487383</v>
      </c>
      <c r="AD22" s="8">
        <f>абс!Z22*100000/'на 100 тыс'!$C22*3.025</f>
        <v>9.054988475469212</v>
      </c>
      <c r="AE22" s="9">
        <v>82.24585436193223</v>
      </c>
      <c r="AF22" s="8">
        <f>абс!AB22*100000/'на 100 тыс'!$C22*3.025</f>
        <v>63.38491932828449</v>
      </c>
      <c r="AG22" s="9">
        <v>73.10742609949531</v>
      </c>
      <c r="AH22" s="44">
        <f>абс!AD22*100000/'на 100 тыс'!$C22*3.025</f>
        <v>36.21995390187685</v>
      </c>
      <c r="AI22" s="7">
        <v>18.27685652487383</v>
      </c>
      <c r="AJ22" s="24">
        <f>абс!AF22*100000/'на 100 тыс'!$C22*3.025</f>
        <v>18.109976950938425</v>
      </c>
      <c r="AK22" s="7">
        <v>0</v>
      </c>
      <c r="AL22" s="24">
        <f>абс!AH22*100000/'на 100 тыс'!$C22*3.025</f>
        <v>18.109976950938425</v>
      </c>
      <c r="AM22" s="11">
        <v>100.52271088680605</v>
      </c>
      <c r="AN22" s="8">
        <f>абс!AJ22*100000/'на 100 тыс'!$C22*3.025</f>
        <v>190.15475798485346</v>
      </c>
      <c r="AO22" s="14">
        <v>82.24585436193223</v>
      </c>
      <c r="AP22" s="8">
        <f>абс!AL22*100000/'на 100 тыс'!$C22*3.025</f>
        <v>172.04478103391506</v>
      </c>
      <c r="AQ22" s="14">
        <v>27.41528478731074</v>
      </c>
      <c r="AR22" s="8">
        <f>абс!AN22*100000/'на 100 тыс'!$C22*3.025</f>
        <v>18.109976950938425</v>
      </c>
    </row>
    <row r="23" spans="1:44" ht="12.75">
      <c r="A23" s="3" t="s">
        <v>17</v>
      </c>
      <c r="B23" s="40">
        <v>27289</v>
      </c>
      <c r="C23" s="40">
        <v>27002</v>
      </c>
      <c r="D23" s="7">
        <v>89.1787899886401</v>
      </c>
      <c r="E23" s="8">
        <f>абс!C23*100000/'на 100 тыс'!$C23*3.025</f>
        <v>134.4344863343456</v>
      </c>
      <c r="F23" s="14">
        <v>89.1787899886401</v>
      </c>
      <c r="G23" s="8">
        <f>абс!E23*100000/'на 100 тыс'!$C23*3.025</f>
        <v>134.4344863343456</v>
      </c>
      <c r="H23" s="9">
        <v>769.1670636520209</v>
      </c>
      <c r="I23" s="8">
        <f>абс!G23*100000/'на 100 тыс'!$C23*3.025</f>
        <v>425.7092067254277</v>
      </c>
      <c r="J23" s="11">
        <v>412.4519036974605</v>
      </c>
      <c r="K23" s="8">
        <f>абс!I23*100000/'на 100 тыс'!$C23*3.025</f>
        <v>268.8689726686912</v>
      </c>
      <c r="L23" s="9">
        <v>0</v>
      </c>
      <c r="M23" s="8">
        <f>абс!K23*100000/'на 100 тыс'!$C23*3.025</f>
        <v>0</v>
      </c>
      <c r="N23" s="11">
        <v>312.12576496024036</v>
      </c>
      <c r="O23" s="8">
        <f>абс!M23*100000/'на 100 тыс'!$C23*3.025</f>
        <v>67.2172431671728</v>
      </c>
      <c r="P23" s="9">
        <v>22.294697497160026</v>
      </c>
      <c r="Q23" s="8">
        <f>абс!O23*100000/'на 100 тыс'!$C23*3.025</f>
        <v>44.81149544478187</v>
      </c>
      <c r="R23" s="11" t="e">
        <f>абс!#REF!*100000/'на 100 тыс'!$B23</f>
        <v>#REF!</v>
      </c>
      <c r="S23" s="44" t="e">
        <f>абс!#REF!*100000/'на 100 тыс'!$C23*1</f>
        <v>#REF!</v>
      </c>
      <c r="T23" s="7">
        <v>11.147348748580013</v>
      </c>
      <c r="U23" s="24">
        <f>абс!Q23*100000/'на 100 тыс'!$C23*3.025</f>
        <v>0</v>
      </c>
      <c r="V23" s="14">
        <v>22.294697497160026</v>
      </c>
      <c r="W23" s="8">
        <f>абс!S23*100000/'на 100 тыс'!$C23*3.025</f>
        <v>89.62299088956374</v>
      </c>
      <c r="X23" s="14">
        <v>11.147348748580013</v>
      </c>
      <c r="Y23" s="8">
        <f>абс!U23*100000/'на 100 тыс'!$C23*3.025</f>
        <v>22.405747722390934</v>
      </c>
      <c r="Z23" s="13" t="s">
        <v>17</v>
      </c>
      <c r="AA23" s="9">
        <v>200.65227747444024</v>
      </c>
      <c r="AB23" s="8">
        <f>абс!X23*100000/'на 100 тыс'!$C23*3.025</f>
        <v>224.05747722390933</v>
      </c>
      <c r="AC23" s="11">
        <v>0</v>
      </c>
      <c r="AD23" s="8">
        <f>абс!Z23*100000/'на 100 тыс'!$C23*3.025</f>
        <v>22.405747722390934</v>
      </c>
      <c r="AE23" s="9">
        <v>66.88409249148009</v>
      </c>
      <c r="AF23" s="8">
        <f>абс!AB23*100000/'на 100 тыс'!$C23*3.025</f>
        <v>67.2172431671728</v>
      </c>
      <c r="AG23" s="9">
        <v>133.76818498296018</v>
      </c>
      <c r="AH23" s="44">
        <f>абс!AD23*100000/'на 100 тыс'!$C23*3.025</f>
        <v>156.84023405673653</v>
      </c>
      <c r="AI23" s="7">
        <v>22.294697497160026</v>
      </c>
      <c r="AJ23" s="24">
        <f>абс!AF23*100000/'на 100 тыс'!$C23*3.025</f>
        <v>369.6948374194504</v>
      </c>
      <c r="AK23" s="7">
        <v>0</v>
      </c>
      <c r="AL23" s="24">
        <f>абс!AH23*100000/'на 100 тыс'!$C23*3.025</f>
        <v>0</v>
      </c>
      <c r="AM23" s="11">
        <v>11.147348748580013</v>
      </c>
      <c r="AN23" s="8">
        <f>абс!AJ23*100000/'на 100 тыс'!$C23*3.025</f>
        <v>123.23161247315014</v>
      </c>
      <c r="AO23" s="11">
        <v>11.147348748580013</v>
      </c>
      <c r="AP23" s="8">
        <f>абс!AL23*100000/'на 100 тыс'!$C23*3.025</f>
        <v>112.02873861195467</v>
      </c>
      <c r="AQ23" s="11">
        <v>0</v>
      </c>
      <c r="AR23" s="8">
        <f>абс!AN23*100000/'на 100 тыс'!$C23*3.025</f>
        <v>11.202873861195467</v>
      </c>
    </row>
    <row r="24" spans="1:44" ht="12.75">
      <c r="A24" s="3" t="s">
        <v>18</v>
      </c>
      <c r="B24" s="40">
        <v>24181</v>
      </c>
      <c r="C24" s="40">
        <v>24337</v>
      </c>
      <c r="D24" s="7">
        <v>125.80124891443695</v>
      </c>
      <c r="E24" s="8">
        <f>абс!C24*100000/'на 100 тыс'!$C24*3.025</f>
        <v>174.0148744709701</v>
      </c>
      <c r="F24" s="14">
        <v>125.80124891443695</v>
      </c>
      <c r="G24" s="8">
        <f>абс!E24*100000/'на 100 тыс'!$C24*3.025</f>
        <v>174.0148744709701</v>
      </c>
      <c r="H24" s="9">
        <v>629.0062445721848</v>
      </c>
      <c r="I24" s="8">
        <f>абс!G24*100000/'на 100 тыс'!$C24*3.025</f>
        <v>571.7631589760447</v>
      </c>
      <c r="J24" s="11">
        <v>125.80124891443695</v>
      </c>
      <c r="K24" s="8">
        <f>абс!I24*100000/'на 100 тыс'!$C24*3.025</f>
        <v>236.16304392488803</v>
      </c>
      <c r="L24" s="9">
        <v>25.16024978288739</v>
      </c>
      <c r="M24" s="8">
        <f>абс!K24*100000/'на 100 тыс'!$C24*3.025</f>
        <v>37.28890167235074</v>
      </c>
      <c r="N24" s="11">
        <v>364.8236218518672</v>
      </c>
      <c r="O24" s="8">
        <f>абс!M24*100000/'на 100 тыс'!$C24*3.025</f>
        <v>211.30377614332085</v>
      </c>
      <c r="P24" s="9">
        <v>88.06087424010586</v>
      </c>
      <c r="Q24" s="8">
        <f>абс!O24*100000/'на 100 тыс'!$C24*3.025</f>
        <v>111.86670501705223</v>
      </c>
      <c r="R24" s="11" t="e">
        <f>абс!#REF!*100000/'на 100 тыс'!$B24</f>
        <v>#REF!</v>
      </c>
      <c r="S24" s="44" t="e">
        <f>абс!#REF!*100000/'на 100 тыс'!$C24*1</f>
        <v>#REF!</v>
      </c>
      <c r="T24" s="7">
        <v>0</v>
      </c>
      <c r="U24" s="24">
        <f>абс!Q24*100000/'на 100 тыс'!$C24*3.025</f>
        <v>0</v>
      </c>
      <c r="V24" s="14">
        <v>62.90062445721848</v>
      </c>
      <c r="W24" s="8">
        <f>абс!S24*100000/'на 100 тыс'!$C24*3.025</f>
        <v>24.85926778156716</v>
      </c>
      <c r="X24" s="14">
        <v>37.74037467433108</v>
      </c>
      <c r="Y24" s="8">
        <f>абс!U24*100000/'на 100 тыс'!$C24*3.025</f>
        <v>0</v>
      </c>
      <c r="Z24" s="13" t="s">
        <v>18</v>
      </c>
      <c r="AA24" s="9">
        <v>113.22112402299325</v>
      </c>
      <c r="AB24" s="8">
        <f>абс!X24*100000/'на 100 тыс'!$C24*3.025</f>
        <v>198.87414225253727</v>
      </c>
      <c r="AC24" s="11">
        <v>0</v>
      </c>
      <c r="AD24" s="8">
        <f>абс!Z24*100000/'на 100 тыс'!$C24*3.025</f>
        <v>0</v>
      </c>
      <c r="AE24" s="9">
        <v>37.74037467433108</v>
      </c>
      <c r="AF24" s="8">
        <f>абс!AB24*100000/'на 100 тыс'!$C24*3.025</f>
        <v>24.85926778156716</v>
      </c>
      <c r="AG24" s="9">
        <v>113.22112402299325</v>
      </c>
      <c r="AH24" s="44">
        <f>абс!AD24*100000/'на 100 тыс'!$C24*3.025</f>
        <v>124.2963389078358</v>
      </c>
      <c r="AI24" s="7">
        <v>25.16024978288739</v>
      </c>
      <c r="AJ24" s="24">
        <f>абс!AF24*100000/'на 100 тыс'!$C24*3.025</f>
        <v>24.85926778156716</v>
      </c>
      <c r="AK24" s="7">
        <v>0</v>
      </c>
      <c r="AL24" s="24">
        <f>абс!AH24*100000/'на 100 тыс'!$C24*3.025</f>
        <v>0</v>
      </c>
      <c r="AM24" s="11">
        <v>50.32049956577478</v>
      </c>
      <c r="AN24" s="8">
        <f>абс!AJ24*100000/'на 100 тыс'!$C24*3.025</f>
        <v>99.43707112626863</v>
      </c>
      <c r="AO24" s="11">
        <v>37.74037467433108</v>
      </c>
      <c r="AP24" s="8">
        <f>абс!AL24*100000/'на 100 тыс'!$C24*3.025</f>
        <v>87.00743723548506</v>
      </c>
      <c r="AQ24" s="11">
        <v>25.16024978288739</v>
      </c>
      <c r="AR24" s="8">
        <f>абс!AN24*100000/'на 100 тыс'!$C24*3.025</f>
        <v>62.1481694539179</v>
      </c>
    </row>
    <row r="25" spans="1:44" ht="12.75">
      <c r="A25" s="3" t="s">
        <v>19</v>
      </c>
      <c r="B25" s="40">
        <v>10841</v>
      </c>
      <c r="C25" s="40">
        <v>10684</v>
      </c>
      <c r="D25" s="7">
        <v>252.541278479845</v>
      </c>
      <c r="E25" s="8">
        <f>абс!C25*100000/'на 100 тыс'!$C25*3.025</f>
        <v>226.50692624485214</v>
      </c>
      <c r="F25" s="14">
        <v>252.541278479845</v>
      </c>
      <c r="G25" s="8">
        <f>абс!E25*100000/'на 100 тыс'!$C25*3.025</f>
        <v>226.50692624485214</v>
      </c>
      <c r="H25" s="9">
        <v>645.3832672262706</v>
      </c>
      <c r="I25" s="8">
        <f>абс!G25*100000/'на 100 тыс'!$C25*3.025</f>
        <v>481.3272182703107</v>
      </c>
      <c r="J25" s="11">
        <v>252.541278479845</v>
      </c>
      <c r="K25" s="8">
        <f>абс!I25*100000/'на 100 тыс'!$C25*3.025</f>
        <v>339.76038936727815</v>
      </c>
      <c r="L25" s="9">
        <v>0</v>
      </c>
      <c r="M25" s="8">
        <f>абс!K25*100000/'на 100 тыс'!$C25*3.025</f>
        <v>0</v>
      </c>
      <c r="N25" s="11">
        <v>196.42099437321278</v>
      </c>
      <c r="O25" s="8">
        <f>абс!M25*100000/'на 100 тыс'!$C25*3.025</f>
        <v>84.94009734181954</v>
      </c>
      <c r="P25" s="9">
        <v>140.30071026658058</v>
      </c>
      <c r="Q25" s="8">
        <f>абс!O25*100000/'на 100 тыс'!$C25*3.025</f>
        <v>56.626731561213035</v>
      </c>
      <c r="R25" s="11" t="e">
        <f>абс!#REF!*100000/'на 100 тыс'!$B25</f>
        <v>#REF!</v>
      </c>
      <c r="S25" s="44" t="e">
        <f>абс!#REF!*100000/'на 100 тыс'!$C25*1</f>
        <v>#REF!</v>
      </c>
      <c r="T25" s="7">
        <v>0</v>
      </c>
      <c r="U25" s="24">
        <f>абс!Q25*100000/'на 100 тыс'!$C25*3.025</f>
        <v>28.313365780606517</v>
      </c>
      <c r="V25" s="14">
        <v>112.24056821326445</v>
      </c>
      <c r="W25" s="8">
        <f>абс!S25*100000/'на 100 тыс'!$C25*3.025</f>
        <v>198.1935604642456</v>
      </c>
      <c r="X25" s="14">
        <v>28.060142053316113</v>
      </c>
      <c r="Y25" s="8">
        <f>абс!U25*100000/'на 100 тыс'!$C25*3.025</f>
        <v>113.25346312242607</v>
      </c>
      <c r="Z25" s="13" t="s">
        <v>19</v>
      </c>
      <c r="AA25" s="9">
        <v>252.541278479845</v>
      </c>
      <c r="AB25" s="8">
        <f>абс!X25*100000/'на 100 тыс'!$C25*3.025</f>
        <v>453.0138524897043</v>
      </c>
      <c r="AC25" s="11">
        <v>28.060142053316113</v>
      </c>
      <c r="AD25" s="8">
        <f>абс!Z25*100000/'на 100 тыс'!$C25*3.025</f>
        <v>28.313365780606517</v>
      </c>
      <c r="AE25" s="9">
        <v>56.120284106632226</v>
      </c>
      <c r="AF25" s="8">
        <f>абс!AB25*100000/'на 100 тыс'!$C25*3.025</f>
        <v>141.56682890303256</v>
      </c>
      <c r="AG25" s="9">
        <v>84.18042615994834</v>
      </c>
      <c r="AH25" s="44">
        <f>абс!AD25*100000/'на 100 тыс'!$C25*3.025</f>
        <v>84.94009734181954</v>
      </c>
      <c r="AI25" s="7">
        <v>0</v>
      </c>
      <c r="AJ25" s="24">
        <f>абс!AF25*100000/'на 100 тыс'!$C25*3.025</f>
        <v>28.313365780606517</v>
      </c>
      <c r="AK25" s="7">
        <v>0</v>
      </c>
      <c r="AL25" s="24">
        <f>абс!AH25*100000/'на 100 тыс'!$C25*3.025</f>
        <v>56.626731561213035</v>
      </c>
      <c r="AM25" s="11">
        <v>168.36085231989668</v>
      </c>
      <c r="AN25" s="8">
        <f>абс!AJ25*100000/'на 100 тыс'!$C25*3.025</f>
        <v>56.626731561213035</v>
      </c>
      <c r="AO25" s="11">
        <v>168.36085231989668</v>
      </c>
      <c r="AP25" s="8">
        <f>абс!AL25*100000/'на 100 тыс'!$C25*3.025</f>
        <v>56.626731561213035</v>
      </c>
      <c r="AQ25" s="11">
        <v>0</v>
      </c>
      <c r="AR25" s="8">
        <f>абс!AN25*100000/'на 100 тыс'!$C25*3.025</f>
        <v>0</v>
      </c>
    </row>
    <row r="26" spans="1:44" ht="12.75">
      <c r="A26" s="3" t="s">
        <v>20</v>
      </c>
      <c r="B26" s="40">
        <v>12814</v>
      </c>
      <c r="C26" s="40">
        <v>12623</v>
      </c>
      <c r="D26" s="7">
        <v>142.43795848290932</v>
      </c>
      <c r="E26" s="8">
        <f>абс!C26*100000/'на 100 тыс'!$C26*3.025</f>
        <v>287.5703081676305</v>
      </c>
      <c r="F26" s="14">
        <v>118.69829873575776</v>
      </c>
      <c r="G26" s="8">
        <f>абс!E26*100000/'на 100 тыс'!$C26*3.025</f>
        <v>287.5703081676305</v>
      </c>
      <c r="H26" s="9">
        <v>902.1070703917591</v>
      </c>
      <c r="I26" s="8">
        <f>абс!G26*100000/'на 100 тыс'!$C26*3.025</f>
        <v>1198.209617365127</v>
      </c>
      <c r="J26" s="11">
        <v>474.79319494303104</v>
      </c>
      <c r="K26" s="8">
        <f>абс!I26*100000/'на 100 тыс'!$C26*3.025</f>
        <v>551.1764239879585</v>
      </c>
      <c r="L26" s="9">
        <v>71.21897924145466</v>
      </c>
      <c r="M26" s="8">
        <f>абс!K26*100000/'на 100 тыс'!$C26*3.025</f>
        <v>0</v>
      </c>
      <c r="N26" s="11">
        <v>142.43795848290932</v>
      </c>
      <c r="O26" s="8">
        <f>абс!M26*100000/'на 100 тыс'!$C26*3.025</f>
        <v>167.7493464311178</v>
      </c>
      <c r="P26" s="9">
        <v>94.9586389886062</v>
      </c>
      <c r="Q26" s="8">
        <f>абс!O26*100000/'на 100 тыс'!$C26*3.025</f>
        <v>143.78515408381526</v>
      </c>
      <c r="R26" s="11" t="e">
        <f>абс!#REF!*100000/'на 100 тыс'!$B26</f>
        <v>#REF!</v>
      </c>
      <c r="S26" s="44" t="e">
        <f>абс!#REF!*100000/'на 100 тыс'!$C26*1</f>
        <v>#REF!</v>
      </c>
      <c r="T26" s="7">
        <v>0</v>
      </c>
      <c r="U26" s="24">
        <f>абс!Q26*100000/'на 100 тыс'!$C26*3.025</f>
        <v>23.964192347302543</v>
      </c>
      <c r="V26" s="14">
        <v>213.65693772436398</v>
      </c>
      <c r="W26" s="8">
        <f>абс!S26*100000/'на 100 тыс'!$C26*3.025</f>
        <v>71.89257704190763</v>
      </c>
      <c r="X26" s="14">
        <v>94.9586389886062</v>
      </c>
      <c r="Y26" s="8">
        <f>абс!U26*100000/'на 100 тыс'!$C26*3.025</f>
        <v>71.89257704190763</v>
      </c>
      <c r="Z26" s="13" t="s">
        <v>20</v>
      </c>
      <c r="AA26" s="9">
        <v>213.65693772436398</v>
      </c>
      <c r="AB26" s="8">
        <f>абс!X26*100000/'на 100 тыс'!$C26*3.025</f>
        <v>335.4986928622356</v>
      </c>
      <c r="AC26" s="11">
        <v>23.73965974715155</v>
      </c>
      <c r="AD26" s="8">
        <f>абс!Z26*100000/'на 100 тыс'!$C26*3.025</f>
        <v>0</v>
      </c>
      <c r="AE26" s="9">
        <v>47.4793194943031</v>
      </c>
      <c r="AF26" s="8">
        <f>абс!AB26*100000/'на 100 тыс'!$C26*3.025</f>
        <v>47.928384694605086</v>
      </c>
      <c r="AG26" s="9">
        <v>166.17761823006086</v>
      </c>
      <c r="AH26" s="44">
        <f>абс!AD26*100000/'на 100 тыс'!$C26*3.025</f>
        <v>167.7493464311178</v>
      </c>
      <c r="AI26" s="7">
        <v>47.4793194943031</v>
      </c>
      <c r="AJ26" s="24">
        <f>абс!AF26*100000/'на 100 тыс'!$C26*3.025</f>
        <v>23.964192347302543</v>
      </c>
      <c r="AK26" s="7">
        <v>0</v>
      </c>
      <c r="AL26" s="24">
        <f>абс!AH26*100000/'на 100 тыс'!$C26*3.025</f>
        <v>23.964192347302543</v>
      </c>
      <c r="AM26" s="11">
        <v>0</v>
      </c>
      <c r="AN26" s="8">
        <f>абс!AJ26*100000/'на 100 тыс'!$C26*3.025</f>
        <v>95.85676938921017</v>
      </c>
      <c r="AO26" s="11">
        <v>0</v>
      </c>
      <c r="AP26" s="8">
        <f>абс!AL26*100000/'на 100 тыс'!$C26*3.025</f>
        <v>95.85676938921017</v>
      </c>
      <c r="AQ26" s="11">
        <v>142.43795848290932</v>
      </c>
      <c r="AR26" s="8">
        <f>абс!AN26*100000/'на 100 тыс'!$C26*3.025</f>
        <v>47.928384694605086</v>
      </c>
    </row>
    <row r="27" spans="1:44" ht="12.75">
      <c r="A27" s="3" t="s">
        <v>21</v>
      </c>
      <c r="B27" s="40">
        <v>38285</v>
      </c>
      <c r="C27" s="40">
        <v>38036</v>
      </c>
      <c r="D27" s="7">
        <v>150.96774193548387</v>
      </c>
      <c r="E27" s="8">
        <f>абс!C27*100000/'на 100 тыс'!$C27*3.025</f>
        <v>135.20086234094015</v>
      </c>
      <c r="F27" s="14">
        <v>150.96774193548387</v>
      </c>
      <c r="G27" s="8">
        <f>абс!E27*100000/'на 100 тыс'!$C27*3.025</f>
        <v>127.2478704385319</v>
      </c>
      <c r="H27" s="9">
        <v>746.8930390492359</v>
      </c>
      <c r="I27" s="8">
        <f>абс!G27*100000/'на 100 тыс'!$C27*3.025</f>
        <v>445.36754653486173</v>
      </c>
      <c r="J27" s="11">
        <v>325.7724957555178</v>
      </c>
      <c r="K27" s="8">
        <f>абс!I27*100000/'на 100 тыс'!$C27*3.025</f>
        <v>310.1666841939215</v>
      </c>
      <c r="L27" s="9">
        <v>7.94567062818336</v>
      </c>
      <c r="M27" s="8">
        <f>абс!K27*100000/'на 100 тыс'!$C27*3.025</f>
        <v>39.76495951204122</v>
      </c>
      <c r="N27" s="11">
        <v>158.91341256366724</v>
      </c>
      <c r="O27" s="8">
        <f>абс!M27*100000/'на 100 тыс'!$C27*3.025</f>
        <v>63.62393521926595</v>
      </c>
      <c r="P27" s="9">
        <v>103.29371816638368</v>
      </c>
      <c r="Q27" s="8">
        <f>абс!O27*100000/'на 100 тыс'!$C27*3.025</f>
        <v>23.858975707224733</v>
      </c>
      <c r="R27" s="11" t="e">
        <f>абс!#REF!*100000/'на 100 тыс'!$B27</f>
        <v>#REF!</v>
      </c>
      <c r="S27" s="44" t="e">
        <f>абс!#REF!*100000/'на 100 тыс'!$C27*1</f>
        <v>#REF!</v>
      </c>
      <c r="T27" s="7">
        <v>23.837011884550083</v>
      </c>
      <c r="U27" s="24">
        <f>абс!Q27*100000/'на 100 тыс'!$C27*3.025</f>
        <v>23.858975707224733</v>
      </c>
      <c r="V27" s="14">
        <v>174.80475382003397</v>
      </c>
      <c r="W27" s="8">
        <f>абс!S27*100000/'на 100 тыс'!$C27*3.025</f>
        <v>55.670943316857716</v>
      </c>
      <c r="X27" s="14">
        <v>23.837011884550083</v>
      </c>
      <c r="Y27" s="8">
        <f>абс!U27*100000/'на 100 тыс'!$C27*3.025</f>
        <v>23.858975707224733</v>
      </c>
      <c r="Z27" s="13" t="s">
        <v>21</v>
      </c>
      <c r="AA27" s="9">
        <v>143.0220713073005</v>
      </c>
      <c r="AB27" s="8">
        <f>абс!X27*100000/'на 100 тыс'!$C27*3.025</f>
        <v>214.7307813650226</v>
      </c>
      <c r="AC27" s="11">
        <v>15.89134125636672</v>
      </c>
      <c r="AD27" s="8">
        <f>абс!Z27*100000/'на 100 тыс'!$C27*3.025</f>
        <v>31.811967609632976</v>
      </c>
      <c r="AE27" s="9">
        <v>31.78268251273344</v>
      </c>
      <c r="AF27" s="8">
        <f>абс!AB27*100000/'на 100 тыс'!$C27*3.025</f>
        <v>39.76495951204122</v>
      </c>
      <c r="AG27" s="9">
        <v>55.619694397283524</v>
      </c>
      <c r="AH27" s="44">
        <f>абс!AD27*100000/'на 100 тыс'!$C27*3.025</f>
        <v>71.5769271216742</v>
      </c>
      <c r="AI27" s="7">
        <v>0</v>
      </c>
      <c r="AJ27" s="24">
        <f>абс!AF27*100000/'на 100 тыс'!$C27*3.025</f>
        <v>79.52991902408245</v>
      </c>
      <c r="AK27" s="7">
        <v>0</v>
      </c>
      <c r="AL27" s="24">
        <f>абс!AH27*100000/'на 100 тыс'!$C27*3.025</f>
        <v>23.858975707224733</v>
      </c>
      <c r="AM27" s="11">
        <v>31.78268251273344</v>
      </c>
      <c r="AN27" s="8">
        <f>абс!AJ27*100000/'на 100 тыс'!$C27*3.025</f>
        <v>127.2478704385319</v>
      </c>
      <c r="AO27" s="14">
        <v>15.89134125636672</v>
      </c>
      <c r="AP27" s="8">
        <f>абс!AL27*100000/'на 100 тыс'!$C27*3.025</f>
        <v>119.29487853612366</v>
      </c>
      <c r="AQ27" s="14">
        <v>0</v>
      </c>
      <c r="AR27" s="8">
        <f>абс!AN27*100000/'на 100 тыс'!$C27*3.025</f>
        <v>7.952991902408244</v>
      </c>
    </row>
    <row r="28" spans="1:44" ht="12.75">
      <c r="A28" s="3" t="s">
        <v>22</v>
      </c>
      <c r="B28" s="40">
        <v>18847</v>
      </c>
      <c r="C28" s="40">
        <v>18756</v>
      </c>
      <c r="D28" s="7">
        <v>209.8264975858227</v>
      </c>
      <c r="E28" s="8">
        <f>абс!C28*100000/'на 100 тыс'!$C28*3.025</f>
        <v>177.40989550010661</v>
      </c>
      <c r="F28" s="14">
        <v>209.8264975858227</v>
      </c>
      <c r="G28" s="8">
        <f>абс!E28*100000/'на 100 тыс'!$C28*3.025</f>
        <v>177.40989550010661</v>
      </c>
      <c r="H28" s="9">
        <v>710.1819918289383</v>
      </c>
      <c r="I28" s="8">
        <f>абс!G28*100000/'на 100 тыс'!$C28*3.025</f>
        <v>306.4352740456387</v>
      </c>
      <c r="J28" s="11">
        <v>112.98349870005836</v>
      </c>
      <c r="K28" s="8">
        <f>абс!I28*100000/'на 100 тыс'!$C28*3.025</f>
        <v>177.40989550010661</v>
      </c>
      <c r="L28" s="9">
        <v>0</v>
      </c>
      <c r="M28" s="8">
        <f>абс!K28*100000/'на 100 тыс'!$C28*3.025</f>
        <v>48.384516954574536</v>
      </c>
      <c r="N28" s="11">
        <v>371.23149572876315</v>
      </c>
      <c r="O28" s="8">
        <f>абс!M28*100000/'на 100 тыс'!$C28*3.025</f>
        <v>96.76903390914907</v>
      </c>
      <c r="P28" s="9">
        <v>96.84299888576432</v>
      </c>
      <c r="Q28" s="8">
        <f>абс!O28*100000/'на 100 тыс'!$C28*3.025</f>
        <v>96.76903390914907</v>
      </c>
      <c r="R28" s="11" t="e">
        <f>абс!#REF!*100000/'на 100 тыс'!$B28</f>
        <v>#REF!</v>
      </c>
      <c r="S28" s="44" t="e">
        <f>абс!#REF!*100000/'на 100 тыс'!$C28*1</f>
        <v>#REF!</v>
      </c>
      <c r="T28" s="7">
        <v>32.280999628588106</v>
      </c>
      <c r="U28" s="24">
        <f>абс!Q28*100000/'на 100 тыс'!$C28*3.025</f>
        <v>0</v>
      </c>
      <c r="V28" s="14">
        <v>96.84299888576432</v>
      </c>
      <c r="W28" s="8">
        <f>абс!S28*100000/'на 100 тыс'!$C28*3.025</f>
        <v>48.384516954574536</v>
      </c>
      <c r="X28" s="14">
        <v>32.280999628588106</v>
      </c>
      <c r="Y28" s="8">
        <f>абс!U28*100000/'на 100 тыс'!$C28*3.025</f>
        <v>48.384516954574536</v>
      </c>
      <c r="Z28" s="13" t="s">
        <v>22</v>
      </c>
      <c r="AA28" s="9">
        <v>242.10749721441076</v>
      </c>
      <c r="AB28" s="8">
        <f>абс!X28*100000/'на 100 тыс'!$C28*3.025</f>
        <v>177.40989550010661</v>
      </c>
      <c r="AC28" s="11">
        <v>0</v>
      </c>
      <c r="AD28" s="8">
        <f>абс!Z28*100000/'на 100 тыс'!$C28*3.025</f>
        <v>0</v>
      </c>
      <c r="AE28" s="9">
        <v>48.42149944288216</v>
      </c>
      <c r="AF28" s="8">
        <f>абс!AB28*100000/'на 100 тыс'!$C28*3.025</f>
        <v>16.128172318191513</v>
      </c>
      <c r="AG28" s="9">
        <v>16.140499814294053</v>
      </c>
      <c r="AH28" s="44">
        <f>абс!AD28*100000/'на 100 тыс'!$C28*3.025</f>
        <v>80.64086159095756</v>
      </c>
      <c r="AI28" s="7">
        <v>0</v>
      </c>
      <c r="AJ28" s="24">
        <f>абс!AF28*100000/'на 100 тыс'!$C28*3.025</f>
        <v>370.9479633184048</v>
      </c>
      <c r="AK28" s="7">
        <v>32.280999628588106</v>
      </c>
      <c r="AL28" s="24">
        <f>абс!AH28*100000/'на 100 тыс'!$C28*3.025</f>
        <v>370.9479633184048</v>
      </c>
      <c r="AM28" s="11">
        <v>0</v>
      </c>
      <c r="AN28" s="8">
        <f>абс!AJ28*100000/'на 100 тыс'!$C28*3.025</f>
        <v>0</v>
      </c>
      <c r="AO28" s="11">
        <v>0</v>
      </c>
      <c r="AP28" s="8">
        <f>абс!AL28*100000/'на 100 тыс'!$C28*3.025</f>
        <v>0</v>
      </c>
      <c r="AQ28" s="11">
        <v>48.42149944288216</v>
      </c>
      <c r="AR28" s="8">
        <f>абс!AN28*100000/'на 100 тыс'!$C28*3.025</f>
        <v>16.128172318191513</v>
      </c>
    </row>
    <row r="29" spans="1:44" ht="12.75">
      <c r="A29" s="3" t="s">
        <v>23</v>
      </c>
      <c r="B29" s="40">
        <v>9050</v>
      </c>
      <c r="C29" s="40">
        <v>8880</v>
      </c>
      <c r="D29" s="7">
        <v>67.22651933701657</v>
      </c>
      <c r="E29" s="8">
        <f>абс!C29*100000/'на 100 тыс'!$C29*3.025</f>
        <v>136.26126126126124</v>
      </c>
      <c r="F29" s="14">
        <v>67.22651933701657</v>
      </c>
      <c r="G29" s="8">
        <f>абс!E29*100000/'на 100 тыс'!$C29*3.025</f>
        <v>136.26126126126124</v>
      </c>
      <c r="H29" s="9">
        <v>840.3314917127071</v>
      </c>
      <c r="I29" s="8">
        <f>абс!G29*100000/'на 100 тыс'!$C29*3.025</f>
        <v>579.1103603603603</v>
      </c>
      <c r="J29" s="11">
        <v>235.292817679558</v>
      </c>
      <c r="K29" s="8">
        <f>абс!I29*100000/'на 100 тыс'!$C29*3.025</f>
        <v>204.39189189189187</v>
      </c>
      <c r="L29" s="9">
        <v>0</v>
      </c>
      <c r="M29" s="8">
        <f>абс!K29*100000/'на 100 тыс'!$C29*3.025</f>
        <v>68.13063063063062</v>
      </c>
      <c r="N29" s="11">
        <v>336.13259668508283</v>
      </c>
      <c r="O29" s="8">
        <f>абс!M29*100000/'на 100 тыс'!$C29*3.025</f>
        <v>136.26126126126124</v>
      </c>
      <c r="P29" s="9">
        <v>302.5193370165746</v>
      </c>
      <c r="Q29" s="8">
        <f>абс!O29*100000/'на 100 тыс'!$C29*3.025</f>
        <v>34.06531531531531</v>
      </c>
      <c r="R29" s="11" t="e">
        <f>абс!#REF!*100000/'на 100 тыс'!$B29</f>
        <v>#REF!</v>
      </c>
      <c r="S29" s="44" t="e">
        <f>абс!#REF!*100000/'на 100 тыс'!$C29*1</f>
        <v>#REF!</v>
      </c>
      <c r="T29" s="7">
        <v>0</v>
      </c>
      <c r="U29" s="24">
        <f>абс!Q29*100000/'на 100 тыс'!$C29*3.025</f>
        <v>0</v>
      </c>
      <c r="V29" s="14">
        <v>268.9060773480663</v>
      </c>
      <c r="W29" s="8">
        <f>абс!S29*100000/'на 100 тыс'!$C29*3.025</f>
        <v>204.39189189189187</v>
      </c>
      <c r="X29" s="14">
        <v>33.613259668508285</v>
      </c>
      <c r="Y29" s="8">
        <f>абс!U29*100000/'на 100 тыс'!$C29*3.025</f>
        <v>68.13063063063062</v>
      </c>
      <c r="Z29" s="13" t="s">
        <v>23</v>
      </c>
      <c r="AA29" s="9">
        <v>201.67955801104972</v>
      </c>
      <c r="AB29" s="8">
        <f>абс!X29*100000/'на 100 тыс'!$C29*3.025</f>
        <v>374.7184684684685</v>
      </c>
      <c r="AC29" s="11">
        <v>0</v>
      </c>
      <c r="AD29" s="8">
        <f>абс!Z29*100000/'на 100 тыс'!$C29*3.025</f>
        <v>0</v>
      </c>
      <c r="AE29" s="9">
        <v>67.22651933701657</v>
      </c>
      <c r="AF29" s="8">
        <f>абс!AB29*100000/'на 100 тыс'!$C29*3.025</f>
        <v>136.26126126126124</v>
      </c>
      <c r="AG29" s="9">
        <v>33.613259668508285</v>
      </c>
      <c r="AH29" s="44">
        <f>абс!AD29*100000/'на 100 тыс'!$C29*3.025</f>
        <v>170.32657657657657</v>
      </c>
      <c r="AI29" s="7">
        <v>0</v>
      </c>
      <c r="AJ29" s="24">
        <f>абс!AF29*100000/'на 100 тыс'!$C29*3.025</f>
        <v>68.13063063063062</v>
      </c>
      <c r="AK29" s="7">
        <v>0</v>
      </c>
      <c r="AL29" s="24">
        <f>абс!AH29*100000/'на 100 тыс'!$C29*3.025</f>
        <v>102.19594594594594</v>
      </c>
      <c r="AM29" s="11">
        <v>33.613259668508285</v>
      </c>
      <c r="AN29" s="8">
        <f>абс!AJ29*100000/'на 100 тыс'!$C29*3.025</f>
        <v>340.65315315315314</v>
      </c>
      <c r="AO29" s="11">
        <v>33.613259668508285</v>
      </c>
      <c r="AP29" s="8">
        <f>абс!AL29*100000/'на 100 тыс'!$C29*3.025</f>
        <v>340.65315315315314</v>
      </c>
      <c r="AQ29" s="11">
        <v>0</v>
      </c>
      <c r="AR29" s="8">
        <f>абс!AN29*100000/'на 100 тыс'!$C29*3.025</f>
        <v>136.26126126126124</v>
      </c>
    </row>
    <row r="30" spans="1:44" ht="12.75">
      <c r="A30" s="3" t="s">
        <v>24</v>
      </c>
      <c r="B30" s="40">
        <v>21514</v>
      </c>
      <c r="C30" s="40">
        <v>21501</v>
      </c>
      <c r="D30" s="7">
        <v>127.25667007529981</v>
      </c>
      <c r="E30" s="8">
        <f>абс!C30*100000/'на 100 тыс'!$C30*3.025</f>
        <v>225.105809032138</v>
      </c>
      <c r="F30" s="14">
        <v>127.25667007529981</v>
      </c>
      <c r="G30" s="8">
        <f>абс!E30*100000/'на 100 тыс'!$C30*3.025</f>
        <v>225.105809032138</v>
      </c>
      <c r="H30" s="9">
        <v>721.1211304266989</v>
      </c>
      <c r="I30" s="8">
        <f>абс!G30*100000/'на 100 тыс'!$C30*3.025</f>
        <v>576.8336356448536</v>
      </c>
      <c r="J30" s="11">
        <v>452.46816026773257</v>
      </c>
      <c r="K30" s="8">
        <f>абс!I30*100000/'на 100 тыс'!$C30*3.025</f>
        <v>281.38226129017255</v>
      </c>
      <c r="L30" s="9">
        <v>0</v>
      </c>
      <c r="M30" s="8">
        <f>абс!K30*100000/'на 100 тыс'!$C30*3.025</f>
        <v>0</v>
      </c>
      <c r="N30" s="11">
        <v>98.9774100585665</v>
      </c>
      <c r="O30" s="8">
        <f>абс!M30*100000/'на 100 тыс'!$C30*3.025</f>
        <v>154.7602437095949</v>
      </c>
      <c r="P30" s="9">
        <v>70.69815004183322</v>
      </c>
      <c r="Q30" s="8">
        <f>абс!O30*100000/'на 100 тыс'!$C30*3.025</f>
        <v>56.2764522580345</v>
      </c>
      <c r="R30" s="11" t="e">
        <f>абс!#REF!*100000/'на 100 тыс'!$B30</f>
        <v>#REF!</v>
      </c>
      <c r="S30" s="44" t="e">
        <f>абс!#REF!*100000/'на 100 тыс'!$C30*1</f>
        <v>#REF!</v>
      </c>
      <c r="T30" s="7">
        <v>56.55852003346657</v>
      </c>
      <c r="U30" s="24">
        <f>абс!Q30*100000/'на 100 тыс'!$C30*3.025</f>
        <v>42.207339193525875</v>
      </c>
      <c r="V30" s="14">
        <v>141.39630008366643</v>
      </c>
      <c r="W30" s="8">
        <f>абс!S30*100000/'на 100 тыс'!$C30*3.025</f>
        <v>84.41467838705175</v>
      </c>
      <c r="X30" s="14">
        <v>56.55852003346657</v>
      </c>
      <c r="Y30" s="8">
        <f>абс!U30*100000/'на 100 тыс'!$C30*3.025</f>
        <v>14.069113064508626</v>
      </c>
      <c r="Z30" s="13" t="s">
        <v>24</v>
      </c>
      <c r="AA30" s="9">
        <v>240.37371014223294</v>
      </c>
      <c r="AB30" s="8">
        <f>абс!X30*100000/'на 100 тыс'!$C30*3.025</f>
        <v>225.105809032138</v>
      </c>
      <c r="AC30" s="11">
        <v>28.279260016733286</v>
      </c>
      <c r="AD30" s="8">
        <f>абс!Z30*100000/'на 100 тыс'!$C30*3.025</f>
        <v>14.069113064508626</v>
      </c>
      <c r="AE30" s="9">
        <v>42.418890025099934</v>
      </c>
      <c r="AF30" s="8">
        <f>абс!AB30*100000/'на 100 тыс'!$C30*3.025</f>
        <v>70.34556532254314</v>
      </c>
      <c r="AG30" s="9">
        <v>155.53593009203308</v>
      </c>
      <c r="AH30" s="44">
        <f>абс!AD30*100000/'на 100 тыс'!$C30*3.025</f>
        <v>98.48379145156039</v>
      </c>
      <c r="AI30" s="7">
        <v>14.139630008366643</v>
      </c>
      <c r="AJ30" s="24">
        <f>абс!AF30*100000/'на 100 тыс'!$C30*3.025</f>
        <v>70.34556532254314</v>
      </c>
      <c r="AK30" s="7">
        <v>0</v>
      </c>
      <c r="AL30" s="24">
        <f>абс!AH30*100000/'на 100 тыс'!$C30*3.025</f>
        <v>42.207339193525875</v>
      </c>
      <c r="AM30" s="11">
        <v>84.83778005019987</v>
      </c>
      <c r="AN30" s="8">
        <f>абс!AJ30*100000/'на 100 тыс'!$C30*3.025</f>
        <v>84.41467838705175</v>
      </c>
      <c r="AO30" s="11">
        <v>70.69815004183322</v>
      </c>
      <c r="AP30" s="8">
        <f>абс!AL30*100000/'на 100 тыс'!$C30*3.025</f>
        <v>70.34556532254314</v>
      </c>
      <c r="AQ30" s="11">
        <v>28.279260016733286</v>
      </c>
      <c r="AR30" s="8">
        <f>абс!AN30*100000/'на 100 тыс'!$C30*3.025</f>
        <v>84.41467838705175</v>
      </c>
    </row>
    <row r="31" spans="1:44" ht="13.5" thickBot="1">
      <c r="A31" s="58" t="s">
        <v>25</v>
      </c>
      <c r="B31" s="59">
        <v>13958</v>
      </c>
      <c r="C31" s="59">
        <v>13794</v>
      </c>
      <c r="D31" s="60">
        <v>261.5274394612409</v>
      </c>
      <c r="E31" s="61">
        <f>абс!C31*100000/'на 100 тыс'!$C31*3.025</f>
        <v>153.50877192982455</v>
      </c>
      <c r="F31" s="62">
        <v>261.5274394612409</v>
      </c>
      <c r="G31" s="61">
        <f>абс!E31*100000/'на 100 тыс'!$C31*3.025</f>
        <v>153.50877192982455</v>
      </c>
      <c r="H31" s="64">
        <v>1089.6976644218369</v>
      </c>
      <c r="I31" s="61">
        <f>абс!G31*100000/'на 100 тыс'!$C31*3.025</f>
        <v>921.0526315789473</v>
      </c>
      <c r="J31" s="66">
        <v>653.8185986531021</v>
      </c>
      <c r="K31" s="61">
        <f>абс!I31*100000/'на 100 тыс'!$C31*3.025</f>
        <v>548.2456140350878</v>
      </c>
      <c r="L31" s="64">
        <v>0</v>
      </c>
      <c r="M31" s="61">
        <f>абс!K31*100000/'на 100 тыс'!$C31*3.025</f>
        <v>0</v>
      </c>
      <c r="N31" s="66">
        <v>283.32139274967756</v>
      </c>
      <c r="O31" s="61">
        <f>абс!M31*100000/'на 100 тыс'!$C31*3.025</f>
        <v>175.43859649122805</v>
      </c>
      <c r="P31" s="64">
        <v>43.58790657687347</v>
      </c>
      <c r="Q31" s="61">
        <f>абс!O31*100000/'на 100 тыс'!$C31*3.025</f>
        <v>65.78947368421052</v>
      </c>
      <c r="R31" s="66" t="e">
        <f>абс!#REF!*100000/'на 100 тыс'!$B31</f>
        <v>#REF!</v>
      </c>
      <c r="S31" s="65" t="e">
        <f>абс!#REF!*100000/'на 100 тыс'!$C31*1</f>
        <v>#REF!</v>
      </c>
      <c r="T31" s="60">
        <v>21.793953288436736</v>
      </c>
      <c r="U31" s="24">
        <f>абс!Q31*100000/'на 100 тыс'!$C31*3.025</f>
        <v>0</v>
      </c>
      <c r="V31" s="62">
        <v>174.3516263074939</v>
      </c>
      <c r="W31" s="61">
        <f>абс!S31*100000/'на 100 тыс'!$C31*3.025</f>
        <v>43.859649122807014</v>
      </c>
      <c r="X31" s="62">
        <v>21.793953288436736</v>
      </c>
      <c r="Y31" s="61">
        <f>абс!U31*100000/'на 100 тыс'!$C31*3.025</f>
        <v>0</v>
      </c>
      <c r="Z31" s="126" t="s">
        <v>25</v>
      </c>
      <c r="AA31" s="64">
        <v>326.90929932655104</v>
      </c>
      <c r="AB31" s="61">
        <f>абс!X31*100000/'на 100 тыс'!$C31*3.025</f>
        <v>241.2280701754386</v>
      </c>
      <c r="AC31" s="66">
        <v>21.793953288436736</v>
      </c>
      <c r="AD31" s="61">
        <f>абс!Z31*100000/'на 100 тыс'!$C31*3.025</f>
        <v>0</v>
      </c>
      <c r="AE31" s="64">
        <v>87.17581315374694</v>
      </c>
      <c r="AF31" s="61">
        <f>абс!AB31*100000/'на 100 тыс'!$C31*3.025</f>
        <v>65.78947368421052</v>
      </c>
      <c r="AG31" s="64">
        <v>348.7032526149878</v>
      </c>
      <c r="AH31" s="65">
        <f>абс!AD31*100000/'на 100 тыс'!$C31*3.025</f>
        <v>175.43859649122805</v>
      </c>
      <c r="AI31" s="7">
        <v>21.793953288436736</v>
      </c>
      <c r="AJ31" s="63">
        <f>абс!AF31*100000/'на 100 тыс'!$C31*3.025</f>
        <v>65.78947368421052</v>
      </c>
      <c r="AK31" s="7">
        <v>0</v>
      </c>
      <c r="AL31" s="63">
        <f>абс!AH31*100000/'на 100 тыс'!$C31*3.025</f>
        <v>43.859649122807014</v>
      </c>
      <c r="AM31" s="66">
        <v>130.76371973062044</v>
      </c>
      <c r="AN31" s="61">
        <f>абс!AJ31*100000/'на 100 тыс'!$C31*3.025</f>
        <v>131.57894736842104</v>
      </c>
      <c r="AO31" s="66">
        <v>0</v>
      </c>
      <c r="AP31" s="61">
        <f>абс!AL31*100000/'на 100 тыс'!$C31*3.025</f>
        <v>131.57894736842104</v>
      </c>
      <c r="AQ31" s="66">
        <v>65.38185986531022</v>
      </c>
      <c r="AR31" s="61">
        <f>абс!AN31*100000/'на 100 тыс'!$C31*3.025</f>
        <v>21.929824561403507</v>
      </c>
    </row>
    <row r="32" spans="1:44" s="25" customFormat="1" ht="13.5" thickBot="1">
      <c r="A32" s="67" t="s">
        <v>26</v>
      </c>
      <c r="B32" s="68">
        <v>533626</v>
      </c>
      <c r="C32" s="68">
        <f>SUM(C7:C31)</f>
        <v>533237</v>
      </c>
      <c r="D32" s="154">
        <v>184.700145794995</v>
      </c>
      <c r="E32" s="89">
        <f>абс!C32*100000/'на 100 тыс'!$C32*3.025</f>
        <v>191.74400876158256</v>
      </c>
      <c r="F32" s="27">
        <v>183.56002143823576</v>
      </c>
      <c r="G32" s="149">
        <f>абс!E32*100000/'на 100 тыс'!$C32*3.025</f>
        <v>188.90755892783133</v>
      </c>
      <c r="H32" s="27">
        <v>745.0712671421556</v>
      </c>
      <c r="I32" s="149">
        <f>абс!G32*100000/'на 100 тыс'!$C32*3.025</f>
        <v>568.4245466837448</v>
      </c>
      <c r="J32" s="27">
        <v>330.06600128179656</v>
      </c>
      <c r="K32" s="149">
        <f>абс!I32*100000/'на 100 тыс'!$C32*3.025</f>
        <v>287.61601314237384</v>
      </c>
      <c r="L32" s="27">
        <v>17.671927529768038</v>
      </c>
      <c r="M32" s="149">
        <f>абс!K32*100000/'на 100 тыс'!$C32*3.025</f>
        <v>17.58598896925757</v>
      </c>
      <c r="N32" s="27">
        <v>273.05978344383516</v>
      </c>
      <c r="O32" s="149">
        <f>абс!M32*100000/'на 100 тыс'!$C32*3.025</f>
        <v>159.40848065681863</v>
      </c>
      <c r="P32" s="27">
        <v>79.80870497314598</v>
      </c>
      <c r="Q32" s="149">
        <f>абс!O32*100000/'на 100 тыс'!$C32*3.025</f>
        <v>85.09349501253664</v>
      </c>
      <c r="R32" s="27" t="e">
        <f>абс!#REF!*100000/'на 100 тыс'!$B32</f>
        <v>#REF!</v>
      </c>
      <c r="S32" s="27" t="e">
        <f>абс!#REF!*100000/'на 100 тыс'!$C32*1</f>
        <v>#REF!</v>
      </c>
      <c r="T32" s="27">
        <v>12.541367924351512</v>
      </c>
      <c r="U32" s="150">
        <f>абс!Q32*100000/'на 100 тыс'!$C32*3.025</f>
        <v>13.047669235255617</v>
      </c>
      <c r="V32" s="162">
        <v>131.68436320569086</v>
      </c>
      <c r="W32" s="149">
        <f>абс!S32*100000/'на 100 тыс'!$C32*3.025</f>
        <v>77.1514354780332</v>
      </c>
      <c r="X32" s="27">
        <v>37.624103773054536</v>
      </c>
      <c r="Y32" s="150">
        <f>абс!U32*100000/'на 100 тыс'!$C32*3.025</f>
        <v>22.691598670009768</v>
      </c>
      <c r="Z32" s="151" t="s">
        <v>26</v>
      </c>
      <c r="AA32" s="89">
        <v>193.8211406490688</v>
      </c>
      <c r="AB32" s="149">
        <f>абс!X32*100000/'на 100 тыс'!$C32*3.025</f>
        <v>222.94495693284597</v>
      </c>
      <c r="AC32" s="27">
        <v>9.120994854073826</v>
      </c>
      <c r="AD32" s="149">
        <f>абс!Z32*100000/'на 100 тыс'!$C32*3.025</f>
        <v>13.047669235255617</v>
      </c>
      <c r="AE32" s="27">
        <v>57.006217837961415</v>
      </c>
      <c r="AF32" s="149">
        <f>абс!AB32*100000/'на 100 тыс'!$C32*3.025</f>
        <v>61.267316409026385</v>
      </c>
      <c r="AG32" s="27">
        <v>117.43280874620052</v>
      </c>
      <c r="AH32" s="175">
        <f>абс!AD32*100000/'на 100 тыс'!$C32*3.025</f>
        <v>83.95891507903615</v>
      </c>
      <c r="AI32" s="27">
        <v>23.942611491943794</v>
      </c>
      <c r="AJ32" s="150">
        <f>абс!AF32*100000/'на 100 тыс'!$C32*3.025</f>
        <v>81.68975521203517</v>
      </c>
      <c r="AK32" s="27">
        <v>1.1401243567592283</v>
      </c>
      <c r="AL32" s="150">
        <f>абс!AH32*100000/'на 100 тыс'!$C32*3.025</f>
        <v>64.67105620952785</v>
      </c>
      <c r="AM32" s="162">
        <v>55.866093481202185</v>
      </c>
      <c r="AN32" s="149">
        <f>абс!AJ32*100000/'на 100 тыс'!$C32*3.025</f>
        <v>110.62154351629763</v>
      </c>
      <c r="AO32" s="27">
        <v>42.75466337847106</v>
      </c>
      <c r="AP32" s="149">
        <f>абс!AL32*100000/'на 100 тыс'!$C32*3.025</f>
        <v>98.7084542145425</v>
      </c>
      <c r="AQ32" s="27">
        <v>31.35341981087878</v>
      </c>
      <c r="AR32" s="150">
        <f>абс!AN32*100000/'на 100 тыс'!$C32*3.025</f>
        <v>31.768238138013675</v>
      </c>
    </row>
    <row r="33" spans="1:44" ht="12.75">
      <c r="A33" s="30" t="s">
        <v>27</v>
      </c>
      <c r="B33" s="88">
        <v>642024</v>
      </c>
      <c r="C33" s="88">
        <v>643496</v>
      </c>
      <c r="D33" s="7">
        <v>180.99697207581022</v>
      </c>
      <c r="E33" s="8">
        <f>абс!C33*100000/'на 100 тыс'!$C33*3.025</f>
        <v>194.14650596118702</v>
      </c>
      <c r="F33" s="14">
        <v>179.5755298867332</v>
      </c>
      <c r="G33" s="8">
        <f>абс!E33*100000/'на 100 тыс'!$C33*3.025</f>
        <v>193.67641756902916</v>
      </c>
      <c r="H33" s="7">
        <v>641.0704272737468</v>
      </c>
      <c r="I33" s="8">
        <f>абс!G33*100000/'на 100 тыс'!$C33*3.025</f>
        <v>573.9779268247199</v>
      </c>
      <c r="J33" s="14">
        <v>434.9613098575754</v>
      </c>
      <c r="K33" s="8">
        <f>абс!I33*100000/'на 100 тыс'!$C33*3.025</f>
        <v>379.3613324713751</v>
      </c>
      <c r="L33" s="7">
        <v>35.06224066390041</v>
      </c>
      <c r="M33" s="8">
        <f>абс!K33*100000/'на 100 тыс'!$C33*3.025</f>
        <v>40.42760172557405</v>
      </c>
      <c r="N33" s="14">
        <v>113.24156106313781</v>
      </c>
      <c r="O33" s="8">
        <f>абс!M33*100000/'на 100 тыс'!$C33*3.025</f>
        <v>110.00068376493404</v>
      </c>
      <c r="P33" s="7">
        <v>85.7603454076483</v>
      </c>
      <c r="Q33" s="8">
        <f>абс!O33*100000/'на 100 тыс'!$C33*3.025</f>
        <v>75.68423113741189</v>
      </c>
      <c r="R33" s="14" t="e">
        <f>абс!#REF!*100000/'на 100 тыс'!$B33</f>
        <v>#REF!</v>
      </c>
      <c r="S33" s="44" t="e">
        <f>абс!#REF!*100000/'на 100 тыс'!$C33*1</f>
        <v>#REF!</v>
      </c>
      <c r="T33" s="7">
        <v>8.05483907143658</v>
      </c>
      <c r="U33" s="24">
        <f>абс!Q33*100000/'на 100 тыс'!$C33*3.025</f>
        <v>2.350441960789189</v>
      </c>
      <c r="V33" s="14">
        <v>79.12694852528877</v>
      </c>
      <c r="W33" s="8">
        <f>абс!S33*100000/'на 100 тыс'!$C33*3.025</f>
        <v>48.41910439225729</v>
      </c>
      <c r="X33" s="14">
        <v>60.6482000672872</v>
      </c>
      <c r="Y33" s="8">
        <f>абс!U33*100000/'на 100 тыс'!$C33*3.025</f>
        <v>11.752209803945945</v>
      </c>
      <c r="Z33" s="127" t="s">
        <v>27</v>
      </c>
      <c r="AA33" s="7">
        <v>103.76527980262419</v>
      </c>
      <c r="AB33" s="8">
        <f>абс!X33*100000/'на 100 тыс'!$C33*3.025</f>
        <v>86.02617576488431</v>
      </c>
      <c r="AC33" s="14">
        <v>3.79051250420545</v>
      </c>
      <c r="AD33" s="8">
        <f>абс!Z33*100000/'на 100 тыс'!$C33*3.025</f>
        <v>5.170972313736216</v>
      </c>
      <c r="AE33" s="7">
        <v>26.53358752943815</v>
      </c>
      <c r="AF33" s="8">
        <f>абс!AB33*100000/'на 100 тыс'!$C33*3.025</f>
        <v>26.324949960838918</v>
      </c>
      <c r="AG33" s="7">
        <v>88.6032297858024</v>
      </c>
      <c r="AH33" s="44">
        <f>абс!AD33*100000/'на 100 тыс'!$C33*3.025</f>
        <v>71.45343560799134</v>
      </c>
      <c r="AI33" s="7">
        <v>5.685768756308175</v>
      </c>
      <c r="AJ33" s="24">
        <f>абс!AF33*100000/'на 100 тыс'!$C33*3.025</f>
        <v>21.62406603926054</v>
      </c>
      <c r="AK33" s="7">
        <v>1.895256252102725</v>
      </c>
      <c r="AL33" s="24">
        <f>абс!AH33*100000/'на 100 тыс'!$C33*3.025</f>
        <v>9.401767843156756</v>
      </c>
      <c r="AM33" s="14">
        <v>26.05977346641247</v>
      </c>
      <c r="AN33" s="8">
        <f>абс!AJ33*100000/'на 100 тыс'!$C33*3.025</f>
        <v>70.51325882367567</v>
      </c>
      <c r="AO33" s="14">
        <v>8.528653134462264</v>
      </c>
      <c r="AP33" s="8">
        <f>абс!AL33*100000/'на 100 тыс'!$C33*3.025</f>
        <v>52.179811529519995</v>
      </c>
      <c r="AQ33" s="14">
        <v>13.266793764719075</v>
      </c>
      <c r="AR33" s="8">
        <f>абс!AN33*100000/'на 100 тыс'!$C33*3.025</f>
        <v>27.26512674515459</v>
      </c>
    </row>
    <row r="34" spans="1:44" ht="12.75">
      <c r="A34" s="3" t="s">
        <v>28</v>
      </c>
      <c r="B34" s="40">
        <v>98222</v>
      </c>
      <c r="C34" s="40">
        <v>98134</v>
      </c>
      <c r="D34" s="7">
        <v>185.82394982794077</v>
      </c>
      <c r="E34" s="8">
        <f>абс!C34*100000/'на 100 тыс'!$C34*3.025</f>
        <v>194.19874864980537</v>
      </c>
      <c r="F34" s="14">
        <v>182.7268839974751</v>
      </c>
      <c r="G34" s="8">
        <f>абс!E34*100000/'на 100 тыс'!$C34*3.025</f>
        <v>184.95118919029082</v>
      </c>
      <c r="H34" s="9">
        <v>811.4312475820079</v>
      </c>
      <c r="I34" s="8">
        <f>абс!G34*100000/'на 100 тыс'!$C34*3.025</f>
        <v>487.0381315344325</v>
      </c>
      <c r="J34" s="11">
        <v>297.31831972470525</v>
      </c>
      <c r="K34" s="8">
        <f>абс!I34*100000/'на 100 тыс'!$C34*3.025</f>
        <v>249.68410540689263</v>
      </c>
      <c r="L34" s="9">
        <v>18.582394982794078</v>
      </c>
      <c r="M34" s="8">
        <f>абс!K34*100000/'на 100 тыс'!$C34*3.025</f>
        <v>18.495118919029082</v>
      </c>
      <c r="N34" s="11">
        <v>303.5124513856366</v>
      </c>
      <c r="O34" s="8">
        <f>абс!M34*100000/'на 100 тыс'!$C34*3.025</f>
        <v>157.2085108117472</v>
      </c>
      <c r="P34" s="9">
        <v>123.88263321862718</v>
      </c>
      <c r="Q34" s="8">
        <f>абс!O34*100000/'на 100 тыс'!$C34*3.025</f>
        <v>70.89795585627814</v>
      </c>
      <c r="R34" s="11" t="e">
        <f>абс!#REF!*100000/'на 100 тыс'!$B34</f>
        <v>#REF!</v>
      </c>
      <c r="S34" s="44" t="e">
        <f>абс!#REF!*100000/'на 100 тыс'!$C34*1</f>
        <v>#REF!</v>
      </c>
      <c r="T34" s="7">
        <v>27.87359247419112</v>
      </c>
      <c r="U34" s="24">
        <f>абс!Q34*100000/'на 100 тыс'!$C34*3.025</f>
        <v>15.412599099190903</v>
      </c>
      <c r="V34" s="14">
        <v>74.32957993117631</v>
      </c>
      <c r="W34" s="8">
        <f>абс!S34*100000/'на 100 тыс'!$C34*3.025</f>
        <v>55.485356757087246</v>
      </c>
      <c r="X34" s="14">
        <v>12.38826332186272</v>
      </c>
      <c r="Y34" s="8">
        <f>абс!U34*100000/'на 100 тыс'!$C34*3.025</f>
        <v>30.825198198381806</v>
      </c>
      <c r="Z34" s="13" t="s">
        <v>28</v>
      </c>
      <c r="AA34" s="9">
        <v>114.59143572723015</v>
      </c>
      <c r="AB34" s="8">
        <f>абс!X34*100000/'на 100 тыс'!$C34*3.025</f>
        <v>132.54835225304174</v>
      </c>
      <c r="AC34" s="11">
        <v>12.38826332186272</v>
      </c>
      <c r="AD34" s="8">
        <f>абс!Z34*100000/'на 100 тыс'!$C34*3.025</f>
        <v>3.0825198198381805</v>
      </c>
      <c r="AE34" s="9">
        <v>49.55305328745088</v>
      </c>
      <c r="AF34" s="8">
        <f>абс!AB34*100000/'на 100 тыс'!$C34*3.025</f>
        <v>27.742678378543623</v>
      </c>
      <c r="AG34" s="9">
        <v>74.32957993117631</v>
      </c>
      <c r="AH34" s="44">
        <f>абс!AD34*100000/'на 100 тыс'!$C34*3.025</f>
        <v>98.64063423482177</v>
      </c>
      <c r="AI34" s="7">
        <v>30.970658304656794</v>
      </c>
      <c r="AJ34" s="24">
        <f>абс!AF34*100000/'на 100 тыс'!$C34*3.025</f>
        <v>160.2910306315854</v>
      </c>
      <c r="AK34" s="7">
        <v>0</v>
      </c>
      <c r="AL34" s="24">
        <f>абс!AH34*100000/'на 100 тыс'!$C34*3.025</f>
        <v>33.90771801821998</v>
      </c>
      <c r="AM34" s="11">
        <v>21.679460813259755</v>
      </c>
      <c r="AN34" s="8">
        <f>абс!AJ34*100000/'на 100 тыс'!$C34*3.025</f>
        <v>101.72315405465996</v>
      </c>
      <c r="AO34" s="11">
        <v>12.38826332186272</v>
      </c>
      <c r="AP34" s="8">
        <f>абс!AL34*100000/'на 100 тыс'!$C34*3.025</f>
        <v>95.55811441498359</v>
      </c>
      <c r="AQ34" s="11">
        <v>12.38826332186272</v>
      </c>
      <c r="AR34" s="8">
        <f>абс!AN34*100000/'на 100 тыс'!$C34*3.025</f>
        <v>18.495118919029082</v>
      </c>
    </row>
    <row r="35" spans="1:44" ht="12.75">
      <c r="A35" s="3" t="s">
        <v>29</v>
      </c>
      <c r="B35" s="40">
        <v>94610</v>
      </c>
      <c r="C35" s="40">
        <v>93995</v>
      </c>
      <c r="D35" s="7">
        <v>125.39689250607758</v>
      </c>
      <c r="E35" s="8">
        <f>абс!C35*100000/'на 100 тыс'!$C35*3.025</f>
        <v>180.2223522527794</v>
      </c>
      <c r="F35" s="14">
        <v>125.39689250607758</v>
      </c>
      <c r="G35" s="8">
        <f>абс!E35*100000/'на 100 тыс'!$C35*3.025</f>
        <v>177.0040959625512</v>
      </c>
      <c r="H35" s="9">
        <v>807.041538949371</v>
      </c>
      <c r="I35" s="8">
        <f>абс!G35*100000/'на 100 тыс'!$C35*3.025</f>
        <v>479.52018724400233</v>
      </c>
      <c r="J35" s="11">
        <v>250.79378501215515</v>
      </c>
      <c r="K35" s="8">
        <f>абс!I35*100000/'на 100 тыс'!$C35*3.025</f>
        <v>234.93270918665883</v>
      </c>
      <c r="L35" s="9">
        <v>25.722439488426172</v>
      </c>
      <c r="M35" s="8">
        <f>абс!K35*100000/'на 100 тыс'!$C35*3.025</f>
        <v>35.40081919251024</v>
      </c>
      <c r="N35" s="11">
        <v>479.0804354719374</v>
      </c>
      <c r="O35" s="8">
        <f>абс!M35*100000/'на 100 тыс'!$C35*3.025</f>
        <v>173.785839672323</v>
      </c>
      <c r="P35" s="9">
        <v>28.93774442447944</v>
      </c>
      <c r="Q35" s="8">
        <f>абс!O35*100000/'на 100 тыс'!$C35*3.025</f>
        <v>67.58338209479227</v>
      </c>
      <c r="R35" s="11" t="e">
        <f>абс!#REF!*100000/'на 100 тыс'!$B35</f>
        <v>#REF!</v>
      </c>
      <c r="S35" s="44" t="e">
        <f>абс!#REF!*100000/'на 100 тыс'!$C35*1</f>
        <v>#REF!</v>
      </c>
      <c r="T35" s="7">
        <v>6.430609872106543</v>
      </c>
      <c r="U35" s="24">
        <f>абс!Q35*100000/'на 100 тыс'!$C35*3.025</f>
        <v>0</v>
      </c>
      <c r="V35" s="14">
        <v>35.368354296585984</v>
      </c>
      <c r="W35" s="8">
        <f>абс!S35*100000/'на 100 тыс'!$C35*3.025</f>
        <v>41.83733177296665</v>
      </c>
      <c r="X35" s="14">
        <v>9.645914808159812</v>
      </c>
      <c r="Y35" s="8">
        <f>абс!U35*100000/'на 100 тыс'!$C35*3.025</f>
        <v>12.873025160912814</v>
      </c>
      <c r="Z35" s="13" t="s">
        <v>29</v>
      </c>
      <c r="AA35" s="9">
        <v>102.88975795370469</v>
      </c>
      <c r="AB35" s="8">
        <f>абс!X35*100000/'на 100 тыс'!$C35*3.025</f>
        <v>125.51199531889995</v>
      </c>
      <c r="AC35" s="11">
        <v>9.645914808159812</v>
      </c>
      <c r="AD35" s="8">
        <f>абс!Z35*100000/'на 100 тыс'!$C35*3.025</f>
        <v>0</v>
      </c>
      <c r="AE35" s="9">
        <v>32.15304936053271</v>
      </c>
      <c r="AF35" s="8">
        <f>абс!AB35*100000/'на 100 тыс'!$C35*3.025</f>
        <v>32.18256290228204</v>
      </c>
      <c r="AG35" s="9">
        <v>170.41116161082337</v>
      </c>
      <c r="AH35" s="44">
        <f>абс!AD35*100000/'на 100 тыс'!$C35*3.025</f>
        <v>122.29373902867174</v>
      </c>
      <c r="AI35" s="7">
        <v>64.30609872106542</v>
      </c>
      <c r="AJ35" s="24">
        <f>абс!AF35*100000/'на 100 тыс'!$C35*3.025</f>
        <v>38.619075482738445</v>
      </c>
      <c r="AK35" s="7">
        <v>0</v>
      </c>
      <c r="AL35" s="24">
        <f>абс!AH35*100000/'на 100 тыс'!$C35*3.025</f>
        <v>160.91281451141018</v>
      </c>
      <c r="AM35" s="11">
        <v>25.722439488426172</v>
      </c>
      <c r="AN35" s="8">
        <f>абс!AJ35*100000/'на 100 тыс'!$C35*3.025</f>
        <v>125.51199531889995</v>
      </c>
      <c r="AO35" s="11">
        <v>25.722439488426172</v>
      </c>
      <c r="AP35" s="8">
        <f>абс!AL35*100000/'на 100 тыс'!$C35*3.025</f>
        <v>115.85722644821533</v>
      </c>
      <c r="AQ35" s="11">
        <v>22.5071345523729</v>
      </c>
      <c r="AR35" s="8">
        <f>абс!AN35*100000/'на 100 тыс'!$C35*3.025</f>
        <v>28.964306612053832</v>
      </c>
    </row>
    <row r="36" spans="1:44" ht="12.75">
      <c r="A36" s="3" t="s">
        <v>30</v>
      </c>
      <c r="B36" s="40">
        <v>49777</v>
      </c>
      <c r="C36" s="40">
        <v>49733</v>
      </c>
      <c r="D36" s="7">
        <v>79.44633063463044</v>
      </c>
      <c r="E36" s="8">
        <f>абс!C36*100000/'на 100 тыс'!$C36*3.025</f>
        <v>176.3919329218024</v>
      </c>
      <c r="F36" s="14">
        <v>73.33507443196658</v>
      </c>
      <c r="G36" s="8">
        <f>абс!E36*100000/'на 100 тыс'!$C36*3.025</f>
        <v>176.3919329218024</v>
      </c>
      <c r="H36" s="9">
        <v>757.7957691303212</v>
      </c>
      <c r="I36" s="8">
        <f>абс!G36*100000/'на 100 тыс'!$C36*3.025</f>
        <v>407.52618985381935</v>
      </c>
      <c r="J36" s="11">
        <v>421.67667798380774</v>
      </c>
      <c r="K36" s="8">
        <f>абс!I36*100000/'на 100 тыс'!$C36*3.025</f>
        <v>218.96929604085818</v>
      </c>
      <c r="L36" s="9">
        <v>24.44502481065552</v>
      </c>
      <c r="M36" s="8">
        <f>абс!K36*100000/'на 100 тыс'!$C36*3.025</f>
        <v>30.412402227896965</v>
      </c>
      <c r="N36" s="11">
        <v>299.45155393053017</v>
      </c>
      <c r="O36" s="8">
        <f>абс!M36*100000/'на 100 тыс'!$C36*3.025</f>
        <v>115.56712846600848</v>
      </c>
      <c r="P36" s="9">
        <v>36.66753721598329</v>
      </c>
      <c r="Q36" s="8">
        <f>абс!O36*100000/'на 100 тыс'!$C36*3.025</f>
        <v>109.48464802042909</v>
      </c>
      <c r="R36" s="11" t="e">
        <f>абс!#REF!*100000/'на 100 тыс'!$B36</f>
        <v>#REF!</v>
      </c>
      <c r="S36" s="44" t="e">
        <f>абс!#REF!*100000/'на 100 тыс'!$C36*1</f>
        <v>#REF!</v>
      </c>
      <c r="T36" s="7">
        <v>12.22251240532776</v>
      </c>
      <c r="U36" s="24">
        <f>абс!Q36*100000/'на 100 тыс'!$C36*3.025</f>
        <v>12.164960891158788</v>
      </c>
      <c r="V36" s="14">
        <v>12.22251240532776</v>
      </c>
      <c r="W36" s="8">
        <f>абс!S36*100000/'на 100 тыс'!$C36*3.025</f>
        <v>36.49488267347636</v>
      </c>
      <c r="X36" s="14">
        <v>6.11125620266388</v>
      </c>
      <c r="Y36" s="8">
        <f>абс!U36*100000/'на 100 тыс'!$C36*3.025</f>
        <v>18.24744133673818</v>
      </c>
      <c r="Z36" s="13" t="s">
        <v>30</v>
      </c>
      <c r="AA36" s="9">
        <v>73.33507443196658</v>
      </c>
      <c r="AB36" s="8">
        <f>абс!X36*100000/'на 100 тыс'!$C36*3.025</f>
        <v>103.40216757484968</v>
      </c>
      <c r="AC36" s="11">
        <v>0</v>
      </c>
      <c r="AD36" s="8">
        <f>абс!Z36*100000/'на 100 тыс'!$C36*3.025</f>
        <v>12.164960891158788</v>
      </c>
      <c r="AE36" s="9">
        <v>6.11125620266388</v>
      </c>
      <c r="AF36" s="8">
        <f>абс!AB36*100000/'на 100 тыс'!$C36*3.025</f>
        <v>18.24744133673818</v>
      </c>
      <c r="AG36" s="9">
        <v>110.00261164794985</v>
      </c>
      <c r="AH36" s="44">
        <f>абс!AD36*100000/'на 100 тыс'!$C36*3.025</f>
        <v>66.90728490137333</v>
      </c>
      <c r="AI36" s="7">
        <v>24.44502481065552</v>
      </c>
      <c r="AJ36" s="24">
        <f>абс!AF36*100000/'на 100 тыс'!$C36*3.025</f>
        <v>310.20650272454907</v>
      </c>
      <c r="AK36" s="7">
        <v>0</v>
      </c>
      <c r="AL36" s="24">
        <f>абс!AH36*100000/'на 100 тыс'!$C36*3.025</f>
        <v>0</v>
      </c>
      <c r="AM36" s="11">
        <v>12.22251240532776</v>
      </c>
      <c r="AN36" s="8">
        <f>абс!AJ36*100000/'на 100 тыс'!$C36*3.025</f>
        <v>103.40216757484968</v>
      </c>
      <c r="AO36" s="11">
        <v>12.22251240532776</v>
      </c>
      <c r="AP36" s="8">
        <f>абс!AL36*100000/'на 100 тыс'!$C36*3.025</f>
        <v>91.2372066836909</v>
      </c>
      <c r="AQ36" s="11">
        <v>18.333768607991644</v>
      </c>
      <c r="AR36" s="8">
        <f>абс!AN36*100000/'на 100 тыс'!$C36*3.025</f>
        <v>18.24744133673818</v>
      </c>
    </row>
    <row r="37" spans="1:44" ht="13.5" thickBot="1">
      <c r="A37" s="58" t="s">
        <v>31</v>
      </c>
      <c r="B37" s="59">
        <v>99213</v>
      </c>
      <c r="C37" s="59">
        <v>98569</v>
      </c>
      <c r="D37" s="60">
        <v>239.158174835959</v>
      </c>
      <c r="E37" s="61">
        <f>абс!C37*100000/'на 100 тыс'!$C37*3.025</f>
        <v>196.4106362040804</v>
      </c>
      <c r="F37" s="62">
        <v>226.89365304949956</v>
      </c>
      <c r="G37" s="61">
        <f>абс!E37*100000/'на 100 тыс'!$C37*3.025</f>
        <v>193.34172001339164</v>
      </c>
      <c r="H37" s="64">
        <v>717.4745245078769</v>
      </c>
      <c r="I37" s="61">
        <f>абс!G37*100000/'на 100 тыс'!$C37*3.025</f>
        <v>500.23333908226726</v>
      </c>
      <c r="J37" s="66">
        <v>272.88560974872246</v>
      </c>
      <c r="K37" s="61">
        <f>абс!I37*100000/'на 100 тыс'!$C37*3.025</f>
        <v>230.16871430165668</v>
      </c>
      <c r="L37" s="64">
        <v>21.462913126304013</v>
      </c>
      <c r="M37" s="61">
        <f>абс!K37*100000/'на 100 тыс'!$C37*3.025</f>
        <v>12.275664762755024</v>
      </c>
      <c r="N37" s="66">
        <v>318.8775664479453</v>
      </c>
      <c r="O37" s="61">
        <f>абс!M37*100000/'на 100 тыс'!$C37*3.025</f>
        <v>174.9282228692591</v>
      </c>
      <c r="P37" s="64">
        <v>150.24039188412806</v>
      </c>
      <c r="Q37" s="61">
        <f>абс!O37*100000/'на 100 тыс'!$C37*3.025</f>
        <v>88.99856952997392</v>
      </c>
      <c r="R37" s="66" t="e">
        <f>абс!#REF!*100000/'на 100 тыс'!$B37</f>
        <v>#REF!</v>
      </c>
      <c r="S37" s="65" t="e">
        <f>абс!#REF!*100000/'на 100 тыс'!$C37*1</f>
        <v>#REF!</v>
      </c>
      <c r="T37" s="99">
        <v>3.0661304466148587</v>
      </c>
      <c r="U37" s="24">
        <f>абс!Q37*100000/'на 100 тыс'!$C37*3.025</f>
        <v>6.137832381377512</v>
      </c>
      <c r="V37" s="62">
        <v>67.4548698255269</v>
      </c>
      <c r="W37" s="61">
        <f>абс!S37*100000/'на 100 тыс'!$C37*3.025</f>
        <v>55.240491432397604</v>
      </c>
      <c r="X37" s="62">
        <v>36.793565359378306</v>
      </c>
      <c r="Y37" s="61">
        <f>абс!U37*100000/'на 100 тыс'!$C37*3.025</f>
        <v>33.758078097576316</v>
      </c>
      <c r="Z37" s="126" t="s">
        <v>31</v>
      </c>
      <c r="AA37" s="64">
        <v>141.0420005442835</v>
      </c>
      <c r="AB37" s="61">
        <f>абс!X37*100000/'на 100 тыс'!$C37*3.025</f>
        <v>119.6877314368615</v>
      </c>
      <c r="AC37" s="66">
        <v>3.0661304466148587</v>
      </c>
      <c r="AD37" s="61">
        <f>абс!Z37*100000/'на 100 тыс'!$C37*3.025</f>
        <v>3.068916190688756</v>
      </c>
      <c r="AE37" s="64">
        <v>36.793565359378306</v>
      </c>
      <c r="AF37" s="61">
        <f>абс!AB37*100000/'на 100 тыс'!$C37*3.025</f>
        <v>36.82699428826507</v>
      </c>
      <c r="AG37" s="64">
        <v>119.5790874179795</v>
      </c>
      <c r="AH37" s="65">
        <f>абс!AD37*100000/'на 100 тыс'!$C37*3.025</f>
        <v>92.06748572066267</v>
      </c>
      <c r="AI37" s="7">
        <v>39.85969580599316</v>
      </c>
      <c r="AJ37" s="63">
        <f>абс!AF37*100000/'на 100 тыс'!$C37*3.025</f>
        <v>12.275664762755024</v>
      </c>
      <c r="AK37" s="7">
        <v>0</v>
      </c>
      <c r="AL37" s="63">
        <f>абс!AH37*100000/'на 100 тыс'!$C37*3.025</f>
        <v>15.34458095344378</v>
      </c>
      <c r="AM37" s="66">
        <v>36.793565359378306</v>
      </c>
      <c r="AN37" s="61">
        <f>абс!AJ37*100000/'на 100 тыс'!$C37*3.025</f>
        <v>156.51472572512657</v>
      </c>
      <c r="AO37" s="62">
        <v>12.264521786459435</v>
      </c>
      <c r="AP37" s="61">
        <f>абс!AL37*100000/'на 100 тыс'!$C37*3.025</f>
        <v>135.03231239030526</v>
      </c>
      <c r="AQ37" s="62">
        <v>45.99195669922288</v>
      </c>
      <c r="AR37" s="61">
        <f>абс!AN37*100000/'на 100 тыс'!$C37*3.025</f>
        <v>55.240491432397604</v>
      </c>
    </row>
    <row r="38" spans="1:44" s="25" customFormat="1" ht="13.5" thickBot="1">
      <c r="A38" s="67" t="s">
        <v>32</v>
      </c>
      <c r="B38" s="68">
        <v>983846</v>
      </c>
      <c r="C38" s="68">
        <f>SUM(C33:C37)</f>
        <v>983927</v>
      </c>
      <c r="D38" s="154">
        <v>176.8593865300057</v>
      </c>
      <c r="E38" s="89">
        <f>абс!C38*100000/'на 100 тыс'!$C38*3.025</f>
        <v>192.1509420922487</v>
      </c>
      <c r="F38" s="27">
        <v>174.07663394474338</v>
      </c>
      <c r="G38" s="149">
        <f>абс!E38*100000/'на 100 тыс'!$C38*3.025</f>
        <v>190.30629304816313</v>
      </c>
      <c r="H38" s="27">
        <v>687.6490832914907</v>
      </c>
      <c r="I38" s="149">
        <f>абс!G38*100000/'на 100 тыс'!$C38*3.025</f>
        <v>540.4821699170772</v>
      </c>
      <c r="J38" s="27">
        <v>386.4934146197677</v>
      </c>
      <c r="K38" s="149">
        <f>абс!I38*100000/'на 100 тыс'!$C38*3.025</f>
        <v>329.577295876625</v>
      </c>
      <c r="L38" s="27">
        <v>30.6102784378856</v>
      </c>
      <c r="M38" s="149">
        <f>абс!K38*100000/'на 100 тыс'!$C38*3.025</f>
        <v>34.43344882293097</v>
      </c>
      <c r="N38" s="27">
        <v>197.57543355362523</v>
      </c>
      <c r="O38" s="149">
        <f>абс!M38*100000/'на 100 тыс'!$C38*3.025</f>
        <v>127.58822554925314</v>
      </c>
      <c r="P38" s="27">
        <v>88.12049853330704</v>
      </c>
      <c r="Q38" s="149">
        <f>абс!O38*100000/'на 100 тыс'!$C38*3.025</f>
        <v>77.47525985159469</v>
      </c>
      <c r="R38" s="27" t="e">
        <f>абс!#REF!*100000/'на 100 тыс'!$B38</f>
        <v>#REF!</v>
      </c>
      <c r="S38" s="27" t="e">
        <f>абс!#REF!*100000/'на 100 тыс'!$C38*1</f>
        <v>#REF!</v>
      </c>
      <c r="T38" s="27">
        <v>9.585036682570239</v>
      </c>
      <c r="U38" s="150">
        <f>абс!Q38*100000/'на 100 тыс'!$C38*3.025</f>
        <v>4.304181102866371</v>
      </c>
      <c r="V38" s="162">
        <v>69.878009363254</v>
      </c>
      <c r="W38" s="149">
        <f>абс!S38*100000/'на 100 тыс'!$C38*3.025</f>
        <v>48.575758160920465</v>
      </c>
      <c r="X38" s="27">
        <v>45.7608202909805</v>
      </c>
      <c r="Y38" s="150">
        <f>абс!U38*100000/'на 100 тыс'!$C38*3.025</f>
        <v>16.294399889422692</v>
      </c>
      <c r="Z38" s="151" t="s">
        <v>32</v>
      </c>
      <c r="AA38" s="89">
        <v>106.98137716675171</v>
      </c>
      <c r="AB38" s="149">
        <f>абс!X38*100000/'на 100 тыс'!$C38*3.025</f>
        <v>98.68872385857892</v>
      </c>
      <c r="AC38" s="27">
        <v>4.947115707133027</v>
      </c>
      <c r="AD38" s="149">
        <f>абс!Z38*100000/'на 100 тыс'!$C38*3.025</f>
        <v>4.61162261021397</v>
      </c>
      <c r="AE38" s="27">
        <v>29.37349951110235</v>
      </c>
      <c r="AF38" s="149">
        <f>абс!AB38*100000/'на 100 тыс'!$C38*3.025</f>
        <v>27.669735661283813</v>
      </c>
      <c r="AG38" s="27">
        <v>99.25150887435635</v>
      </c>
      <c r="AH38" s="175">
        <f>абс!AD38*100000/'на 100 тыс'!$C38*3.025</f>
        <v>80.85711643241825</v>
      </c>
      <c r="AI38" s="27">
        <v>18.242489170053034</v>
      </c>
      <c r="AJ38" s="150">
        <f>абс!AF38*100000/'на 100 тыс'!$C38*3.025</f>
        <v>50.727848712353655</v>
      </c>
      <c r="AK38" s="27">
        <v>1.2367789267832567</v>
      </c>
      <c r="AL38" s="150">
        <f>абс!AH38*100000/'на 100 тыс'!$C38*3.025</f>
        <v>26.439969631893423</v>
      </c>
      <c r="AM38" s="162">
        <v>25.972357462448393</v>
      </c>
      <c r="AN38" s="149">
        <f>абс!AJ38*100000/'на 100 тыс'!$C38*3.025</f>
        <v>89.1580371308034</v>
      </c>
      <c r="AO38" s="27">
        <v>11.131010341049311</v>
      </c>
      <c r="AP38" s="149">
        <f>абс!AL38*100000/'на 100 тыс'!$C38*3.025</f>
        <v>72.86363724138072</v>
      </c>
      <c r="AQ38" s="27">
        <v>17.624099706661408</v>
      </c>
      <c r="AR38" s="150">
        <f>абс!AN38*100000/'на 100 тыс'!$C38*3.025</f>
        <v>28.899501690674207</v>
      </c>
    </row>
    <row r="39" spans="1:44" ht="13.5" thickBot="1">
      <c r="A39" s="30" t="s">
        <v>33</v>
      </c>
      <c r="B39" s="90">
        <v>77066</v>
      </c>
      <c r="C39" s="90">
        <f>C36+C23</f>
        <v>76735</v>
      </c>
      <c r="D39" s="153">
        <v>82.89258557599979</v>
      </c>
      <c r="E39" s="161">
        <f>абс!C39*100000/'на 100 тыс'!$C39*3.025</f>
        <v>161.6276796768098</v>
      </c>
      <c r="F39" s="103">
        <v>78.94531959619027</v>
      </c>
      <c r="G39" s="147">
        <f>абс!E39*100000/'на 100 тыс'!$C39*3.025</f>
        <v>161.6276796768098</v>
      </c>
      <c r="H39" s="104">
        <v>761.8223341032361</v>
      </c>
      <c r="I39" s="147">
        <f>абс!G39*100000/'на 100 тыс'!$C39*3.025</f>
        <v>413.9245455137812</v>
      </c>
      <c r="J39" s="103">
        <v>418.41019385980843</v>
      </c>
      <c r="K39" s="147">
        <f>абс!I39*100000/'на 100 тыс'!$C39*3.025</f>
        <v>236.52831172216068</v>
      </c>
      <c r="L39" s="104">
        <v>15.789063919238055</v>
      </c>
      <c r="M39" s="147">
        <f>абс!K39*100000/'на 100 тыс'!$C39*3.025</f>
        <v>19.71069264351339</v>
      </c>
      <c r="N39" s="103">
        <v>303.93948044533255</v>
      </c>
      <c r="O39" s="147">
        <f>абс!M39*100000/'на 100 тыс'!$C39*3.025</f>
        <v>98.55346321756694</v>
      </c>
      <c r="P39" s="104">
        <v>31.57812783847611</v>
      </c>
      <c r="Q39" s="147">
        <f>абс!O39*100000/'на 100 тыс'!$C39*3.025</f>
        <v>86.72704763145892</v>
      </c>
      <c r="R39" s="103" t="e">
        <f>абс!#REF!*100000/'на 100 тыс'!$B39</f>
        <v>#REF!</v>
      </c>
      <c r="S39" s="106" t="e">
        <f>абс!#REF!*100000/'на 100 тыс'!$C39*1</f>
        <v>#REF!</v>
      </c>
      <c r="T39" s="104">
        <v>11.84179793942854</v>
      </c>
      <c r="U39" s="148">
        <f>абс!Q39*100000/'на 100 тыс'!$C39*3.025</f>
        <v>7.884277057405355</v>
      </c>
      <c r="V39" s="103">
        <v>15.789063919238055</v>
      </c>
      <c r="W39" s="147">
        <f>абс!S39*100000/'на 100 тыс'!$C39*3.025</f>
        <v>55.18993940183749</v>
      </c>
      <c r="X39" s="103">
        <v>7.8945319596190275</v>
      </c>
      <c r="Y39" s="148">
        <f>абс!U39*100000/'на 100 тыс'!$C39*3.025</f>
        <v>19.71069264351339</v>
      </c>
      <c r="Z39" s="128" t="s">
        <v>33</v>
      </c>
      <c r="AA39" s="99">
        <v>118.41797939428541</v>
      </c>
      <c r="AB39" s="61">
        <f>абс!X39*100000/'на 100 тыс'!$C39*3.025</f>
        <v>145.8591255619991</v>
      </c>
      <c r="AC39" s="101">
        <v>0</v>
      </c>
      <c r="AD39" s="61">
        <f>абс!Z39*100000/'на 100 тыс'!$C39*3.025</f>
        <v>15.76855411481071</v>
      </c>
      <c r="AE39" s="99">
        <v>27.630861858666595</v>
      </c>
      <c r="AF39" s="61">
        <f>абс!AB39*100000/'на 100 тыс'!$C39*3.025</f>
        <v>35.4792467583241</v>
      </c>
      <c r="AG39" s="99">
        <v>118.41797939428541</v>
      </c>
      <c r="AH39" s="65">
        <f>абс!AD39*100000/'на 100 тыс'!$C39*3.025</f>
        <v>98.55346321756694</v>
      </c>
      <c r="AI39" s="176">
        <v>23.68359587885708</v>
      </c>
      <c r="AJ39" s="177">
        <f>абс!AF39*100000/'на 100 тыс'!$C39*3.025</f>
        <v>331.139636411025</v>
      </c>
      <c r="AK39" s="176">
        <v>0</v>
      </c>
      <c r="AL39" s="177">
        <f>абс!AH39*100000/'на 100 тыс'!$C39*3.025</f>
        <v>0</v>
      </c>
      <c r="AM39" s="101">
        <v>11.84179793942854</v>
      </c>
      <c r="AN39" s="61">
        <f>абс!AJ39*100000/'на 100 тыс'!$C39*3.025</f>
        <v>110.37987880367498</v>
      </c>
      <c r="AO39" s="101">
        <v>11.84179793942854</v>
      </c>
      <c r="AP39" s="61">
        <f>абс!AL39*100000/'на 100 тыс'!$C39*3.025</f>
        <v>98.55346321756694</v>
      </c>
      <c r="AQ39" s="101">
        <v>11.84179793942854</v>
      </c>
      <c r="AR39" s="61">
        <f>абс!AN39*100000/'на 100 тыс'!$C39*3.025</f>
        <v>15.76855411481071</v>
      </c>
    </row>
    <row r="40" spans="1:44" ht="13.5" thickBot="1">
      <c r="A40" s="58"/>
      <c r="B40" s="42"/>
      <c r="C40" s="37"/>
      <c r="D40" s="152"/>
      <c r="E40" s="61"/>
      <c r="F40" s="101"/>
      <c r="G40" s="61"/>
      <c r="H40" s="99"/>
      <c r="I40" s="61"/>
      <c r="J40" s="100"/>
      <c r="K40" s="61"/>
      <c r="L40" s="100"/>
      <c r="M40" s="61"/>
      <c r="N40" s="100"/>
      <c r="O40" s="61"/>
      <c r="P40" s="100"/>
      <c r="Q40" s="61"/>
      <c r="R40" s="100"/>
      <c r="S40" s="100"/>
      <c r="T40" s="104"/>
      <c r="U40" s="63"/>
      <c r="V40" s="103"/>
      <c r="W40" s="61"/>
      <c r="X40" s="103"/>
      <c r="Y40" s="61"/>
      <c r="Z40" s="105"/>
      <c r="AA40" s="104"/>
      <c r="AB40" s="147"/>
      <c r="AC40" s="102"/>
      <c r="AD40" s="147"/>
      <c r="AE40" s="102"/>
      <c r="AF40" s="147"/>
      <c r="AG40" s="104"/>
      <c r="AH40" s="178"/>
      <c r="AI40" s="7"/>
      <c r="AJ40" s="177"/>
      <c r="AK40" s="7"/>
      <c r="AL40" s="177"/>
      <c r="AM40" s="103"/>
      <c r="AN40" s="147"/>
      <c r="AO40" s="103"/>
      <c r="AP40" s="147"/>
      <c r="AQ40" s="103"/>
      <c r="AR40" s="148"/>
    </row>
    <row r="41" spans="1:44" s="25" customFormat="1" ht="13.5" thickBot="1">
      <c r="A41" s="67" t="s">
        <v>34</v>
      </c>
      <c r="B41" s="86">
        <v>1517258</v>
      </c>
      <c r="C41" s="87">
        <v>1516986</v>
      </c>
      <c r="D41" s="27">
        <v>178.8</v>
      </c>
      <c r="E41" s="89">
        <v>191.2</v>
      </c>
      <c r="F41" s="154">
        <v>177</v>
      </c>
      <c r="G41" s="89">
        <v>189.2</v>
      </c>
      <c r="H41" s="154">
        <v>708.5</v>
      </c>
      <c r="I41" s="89">
        <v>559.8</v>
      </c>
      <c r="J41" s="154">
        <v>366.70216930805435</v>
      </c>
      <c r="K41" s="149">
        <f>абс!I41*100000/'на 100 тыс'!$C41*3.025</f>
        <v>314.8661226932879</v>
      </c>
      <c r="L41" s="154">
        <v>26.064123570282703</v>
      </c>
      <c r="M41" s="149">
        <f>абс!K41*100000/'на 100 тыс'!$C41*3.025</f>
        <v>28.515424664433286</v>
      </c>
      <c r="N41" s="154">
        <v>224.15146270443128</v>
      </c>
      <c r="O41" s="149">
        <f>абс!M41*100000/'на 100 тыс'!$C41*3.025</f>
        <v>138.78836060451445</v>
      </c>
      <c r="P41" s="154">
        <v>85.20963474900115</v>
      </c>
      <c r="Q41" s="149">
        <f>абс!O41*100000/'на 100 тыс'!$C41*3.025</f>
        <v>80.16224276295233</v>
      </c>
      <c r="R41" s="27">
        <v>23.5</v>
      </c>
      <c r="S41" s="27" t="e">
        <f>абс!#REF!*100000/'на 100 тыс'!$C41*1</f>
        <v>#REF!</v>
      </c>
      <c r="T41" s="27">
        <v>10.626142686346025</v>
      </c>
      <c r="U41" s="89">
        <v>7.8</v>
      </c>
      <c r="V41" s="162">
        <v>91.8</v>
      </c>
      <c r="W41" s="149">
        <v>58.8</v>
      </c>
      <c r="X41" s="162">
        <v>42.90555726184999</v>
      </c>
      <c r="Y41" s="150">
        <f>абс!U41*100000/'на 100 тыс'!$C41*3.025</f>
        <v>18.544996460085986</v>
      </c>
      <c r="Z41" s="69" t="s">
        <v>34</v>
      </c>
      <c r="AA41" s="89">
        <v>137.3</v>
      </c>
      <c r="AB41" s="149">
        <v>132.2</v>
      </c>
      <c r="AC41" s="27">
        <v>6.415784263454205</v>
      </c>
      <c r="AD41" s="149">
        <v>7.6</v>
      </c>
      <c r="AE41" s="27">
        <v>39.1</v>
      </c>
      <c r="AF41" s="149">
        <v>39.3</v>
      </c>
      <c r="AG41" s="27">
        <v>105.8</v>
      </c>
      <c r="AH41" s="175">
        <v>83.1</v>
      </c>
      <c r="AI41" s="27">
        <v>20.24981908152733</v>
      </c>
      <c r="AJ41" s="150">
        <f>абс!AF41*100000/'на 100 тыс'!$C41*3.025</f>
        <v>61.617246302866334</v>
      </c>
      <c r="AK41" s="27">
        <v>1.2029595493976635</v>
      </c>
      <c r="AL41" s="150">
        <f>абс!AH41*100000/'на 100 тыс'!$C41*3.025</f>
        <v>39.881712817389214</v>
      </c>
      <c r="AM41" s="162">
        <v>36.48977299839579</v>
      </c>
      <c r="AN41" s="149">
        <f>абс!AJ41*100000/'на 100 тыс'!$C41*3.025</f>
        <v>96.71315358216884</v>
      </c>
      <c r="AO41" s="27">
        <v>22.254751663856773</v>
      </c>
      <c r="AP41" s="149">
        <f>абс!AL41*100000/'на 100 тыс'!$C41*3.025</f>
        <v>81.95691983973484</v>
      </c>
      <c r="AQ41" s="27">
        <v>22.455244922089715</v>
      </c>
      <c r="AR41" s="150">
        <f>абс!AN41*100000/'на 100 тыс'!$C41*3.025</f>
        <v>29.91128461304191</v>
      </c>
    </row>
    <row r="42" spans="1:44" s="25" customFormat="1" ht="13.5" thickBot="1">
      <c r="A42" s="67" t="s">
        <v>51</v>
      </c>
      <c r="B42" s="27"/>
      <c r="C42" s="89"/>
      <c r="D42" s="155">
        <v>198.1</v>
      </c>
      <c r="E42" s="155">
        <v>197.1</v>
      </c>
      <c r="F42" s="156">
        <v>195.6</v>
      </c>
      <c r="G42" s="157">
        <v>194.6</v>
      </c>
      <c r="H42" s="158">
        <v>727.1</v>
      </c>
      <c r="I42" s="159">
        <v>646.8</v>
      </c>
      <c r="J42" s="159"/>
      <c r="K42" s="159"/>
      <c r="L42" s="159"/>
      <c r="M42" s="159"/>
      <c r="N42" s="159"/>
      <c r="O42" s="159"/>
      <c r="P42" s="159"/>
      <c r="Q42" s="159"/>
      <c r="R42" s="159"/>
      <c r="S42" s="157"/>
      <c r="T42" s="155">
        <v>8.3</v>
      </c>
      <c r="U42" s="155">
        <v>6.3</v>
      </c>
      <c r="V42" s="160">
        <v>68.2</v>
      </c>
      <c r="W42" s="156">
        <v>51.9</v>
      </c>
      <c r="X42" s="158"/>
      <c r="Y42" s="157"/>
      <c r="Z42" s="168" t="s">
        <v>51</v>
      </c>
      <c r="AA42" s="169">
        <v>127.2</v>
      </c>
      <c r="AB42" s="159">
        <v>118</v>
      </c>
      <c r="AC42" s="159">
        <v>10</v>
      </c>
      <c r="AD42" s="170">
        <v>7.8</v>
      </c>
      <c r="AE42" s="159">
        <v>20.5</v>
      </c>
      <c r="AF42" s="157">
        <v>19.6</v>
      </c>
      <c r="AG42" s="76">
        <v>79.8</v>
      </c>
      <c r="AH42" s="77">
        <v>74.4</v>
      </c>
      <c r="AI42" s="72"/>
      <c r="AJ42" s="74"/>
      <c r="AK42" s="72"/>
      <c r="AL42" s="74"/>
      <c r="AM42" s="76"/>
      <c r="AN42" s="70"/>
      <c r="AO42" s="78"/>
      <c r="AP42" s="79"/>
      <c r="AQ42" s="78"/>
      <c r="AR42" s="79"/>
    </row>
    <row r="43" spans="1:44" s="25" customFormat="1" ht="13.5" thickBot="1">
      <c r="A43" s="28" t="s">
        <v>52</v>
      </c>
      <c r="B43" s="26"/>
      <c r="C43" s="54"/>
      <c r="D43" s="70">
        <v>207.58</v>
      </c>
      <c r="E43" s="70">
        <v>203.4</v>
      </c>
      <c r="F43" s="71">
        <v>204.8</v>
      </c>
      <c r="G43" s="74">
        <v>200.9</v>
      </c>
      <c r="H43" s="72">
        <v>707.9</v>
      </c>
      <c r="I43" s="73">
        <v>643.4</v>
      </c>
      <c r="J43" s="73">
        <v>379.1</v>
      </c>
      <c r="K43" s="73">
        <v>340</v>
      </c>
      <c r="L43" s="73">
        <v>47.2</v>
      </c>
      <c r="M43" s="73">
        <v>44.4</v>
      </c>
      <c r="N43" s="73">
        <v>219.7</v>
      </c>
      <c r="O43" s="73">
        <v>201</v>
      </c>
      <c r="P43" s="73"/>
      <c r="Q43" s="73"/>
      <c r="R43" s="73"/>
      <c r="S43" s="74"/>
      <c r="T43" s="70">
        <v>10.3</v>
      </c>
      <c r="U43" s="70">
        <v>8.3</v>
      </c>
      <c r="V43" s="76">
        <v>63.5</v>
      </c>
      <c r="W43" s="75">
        <v>53.6</v>
      </c>
      <c r="X43" s="72">
        <v>30.5</v>
      </c>
      <c r="Y43" s="74">
        <v>25.1</v>
      </c>
      <c r="Z43" s="158" t="s">
        <v>52</v>
      </c>
      <c r="AA43" s="75">
        <v>113.6</v>
      </c>
      <c r="AB43" s="73">
        <v>105</v>
      </c>
      <c r="AC43" s="73">
        <v>9.3</v>
      </c>
      <c r="AD43" s="73">
        <v>8.2</v>
      </c>
      <c r="AE43" s="73">
        <v>17.2</v>
      </c>
      <c r="AF43" s="74">
        <v>15.7</v>
      </c>
      <c r="AG43" s="76">
        <v>71.7</v>
      </c>
      <c r="AH43" s="77">
        <v>67.8</v>
      </c>
      <c r="AI43" s="72"/>
      <c r="AJ43" s="74"/>
      <c r="AK43" s="72"/>
      <c r="AL43" s="74"/>
      <c r="AM43" s="76"/>
      <c r="AN43" s="70"/>
      <c r="AO43" s="78"/>
      <c r="AP43" s="79"/>
      <c r="AQ43" s="78"/>
      <c r="AR43" s="79"/>
    </row>
  </sheetData>
  <sheetProtection/>
  <mergeCells count="28">
    <mergeCell ref="AG4:AH5"/>
    <mergeCell ref="AI4:AJ5"/>
    <mergeCell ref="AK4:AL5"/>
    <mergeCell ref="AQ5:AR5"/>
    <mergeCell ref="T4:U5"/>
    <mergeCell ref="V4:W5"/>
    <mergeCell ref="AO5:AP5"/>
    <mergeCell ref="AM4:AN5"/>
    <mergeCell ref="AC5:AD5"/>
    <mergeCell ref="AE5:AF5"/>
    <mergeCell ref="A2:Q2"/>
    <mergeCell ref="H5:I5"/>
    <mergeCell ref="J5:K5"/>
    <mergeCell ref="L5:M5"/>
    <mergeCell ref="N5:O5"/>
    <mergeCell ref="B4:C5"/>
    <mergeCell ref="H4:S4"/>
    <mergeCell ref="A4:A6"/>
    <mergeCell ref="E3:P3"/>
    <mergeCell ref="AA5:AB5"/>
    <mergeCell ref="AA4:AF4"/>
    <mergeCell ref="Z4:Z6"/>
    <mergeCell ref="F5:G5"/>
    <mergeCell ref="R5:S5"/>
    <mergeCell ref="P5:Q5"/>
    <mergeCell ref="D4:G4"/>
    <mergeCell ref="D5:E5"/>
    <mergeCell ref="X4:Y5"/>
  </mergeCells>
  <printOptions/>
  <pageMargins left="0" right="0" top="0" bottom="0" header="0" footer="0"/>
  <pageSetup horizontalDpi="600" verticalDpi="600" orientation="landscape" paperSize="9" scale="69" r:id="rId1"/>
  <colBreaks count="1" manualBreakCount="1">
    <brk id="2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76"/>
  <sheetViews>
    <sheetView zoomScalePageLayoutView="0" workbookViewId="0" topLeftCell="A1">
      <selection activeCell="K8" sqref="K8:K9"/>
    </sheetView>
  </sheetViews>
  <sheetFormatPr defaultColWidth="9.00390625" defaultRowHeight="12.75"/>
  <cols>
    <col min="1" max="1" width="21.375" style="0" customWidth="1"/>
    <col min="3" max="3" width="9.625" style="0" bestFit="1" customWidth="1"/>
    <col min="4" max="4" width="10.375" style="0" customWidth="1"/>
    <col min="7" max="7" width="10.875" style="0" customWidth="1"/>
    <col min="8" max="8" width="12.00390625" style="0" customWidth="1"/>
    <col min="9" max="9" width="11.00390625" style="0" customWidth="1"/>
    <col min="10" max="11" width="11.125" style="0" customWidth="1"/>
    <col min="12" max="18" width="11.125" style="0" hidden="1" customWidth="1"/>
    <col min="19" max="19" width="10.625" style="0" hidden="1" customWidth="1"/>
    <col min="20" max="20" width="13.125" style="0" customWidth="1"/>
    <col min="21" max="21" width="8.75390625" style="0" customWidth="1"/>
  </cols>
  <sheetData>
    <row r="2" spans="1:7" ht="12.75">
      <c r="A2" s="129" t="s">
        <v>76</v>
      </c>
      <c r="B2" s="129"/>
      <c r="C2" s="129"/>
      <c r="D2" s="129"/>
      <c r="E2" s="129"/>
      <c r="F2" s="129"/>
      <c r="G2" s="129"/>
    </row>
    <row r="3" ht="13.5" thickBot="1"/>
    <row r="4" spans="1:4" ht="13.5" customHeight="1" thickBot="1">
      <c r="A4" s="183" t="s">
        <v>0</v>
      </c>
      <c r="B4" s="195" t="s">
        <v>46</v>
      </c>
      <c r="C4" s="199"/>
      <c r="D4" s="196"/>
    </row>
    <row r="5" spans="1:22" ht="13.5" customHeight="1" thickBot="1">
      <c r="A5" s="184"/>
      <c r="B5" s="200"/>
      <c r="C5" s="201"/>
      <c r="D5" s="201"/>
      <c r="E5" s="240" t="s">
        <v>54</v>
      </c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37" t="s">
        <v>78</v>
      </c>
      <c r="U5" s="238"/>
      <c r="V5" s="239"/>
    </row>
    <row r="6" spans="1:22" ht="13.5" thickBot="1">
      <c r="A6" s="185"/>
      <c r="B6" s="80">
        <v>2014</v>
      </c>
      <c r="C6" s="80">
        <v>2015</v>
      </c>
      <c r="D6" s="81" t="s">
        <v>63</v>
      </c>
      <c r="E6" s="35">
        <v>2013</v>
      </c>
      <c r="F6" s="36">
        <v>2014</v>
      </c>
      <c r="G6" s="38">
        <v>2015</v>
      </c>
      <c r="H6" s="130" t="s">
        <v>60</v>
      </c>
      <c r="I6" s="130" t="s">
        <v>61</v>
      </c>
      <c r="J6" s="130" t="s">
        <v>62</v>
      </c>
      <c r="K6" s="130" t="s">
        <v>63</v>
      </c>
      <c r="L6" s="130" t="s">
        <v>64</v>
      </c>
      <c r="M6" s="130" t="s">
        <v>65</v>
      </c>
      <c r="N6" s="130" t="s">
        <v>66</v>
      </c>
      <c r="O6" s="130" t="s">
        <v>67</v>
      </c>
      <c r="P6" s="130" t="s">
        <v>68</v>
      </c>
      <c r="Q6" s="130" t="s">
        <v>69</v>
      </c>
      <c r="R6" s="130" t="s">
        <v>70</v>
      </c>
      <c r="S6" s="131" t="s">
        <v>71</v>
      </c>
      <c r="T6" s="94" t="s">
        <v>72</v>
      </c>
      <c r="U6" s="95" t="s">
        <v>58</v>
      </c>
      <c r="V6" s="96" t="s">
        <v>59</v>
      </c>
    </row>
    <row r="7" spans="1:22" ht="12.75">
      <c r="A7" s="30" t="s">
        <v>1</v>
      </c>
      <c r="B7" s="20">
        <v>38</v>
      </c>
      <c r="C7" s="32">
        <v>21</v>
      </c>
      <c r="D7" s="21">
        <f>абс!AJ7</f>
        <v>6</v>
      </c>
      <c r="E7" s="20">
        <v>49</v>
      </c>
      <c r="F7" s="32">
        <v>36</v>
      </c>
      <c r="G7" s="32">
        <v>17</v>
      </c>
      <c r="H7" s="32">
        <v>2</v>
      </c>
      <c r="I7" s="32">
        <v>4</v>
      </c>
      <c r="J7" s="32">
        <v>4</v>
      </c>
      <c r="K7" s="31">
        <v>6</v>
      </c>
      <c r="L7" s="49"/>
      <c r="M7" s="49"/>
      <c r="N7" s="31"/>
      <c r="O7" s="32"/>
      <c r="P7" s="120"/>
      <c r="Q7" s="29"/>
      <c r="R7" s="29"/>
      <c r="S7" s="120"/>
      <c r="T7" s="132">
        <v>99</v>
      </c>
      <c r="U7" s="171">
        <f>J7*100/T7</f>
        <v>4.040404040404041</v>
      </c>
      <c r="V7" s="174">
        <f>D7*100/T7</f>
        <v>6.0606060606060606</v>
      </c>
    </row>
    <row r="8" spans="1:22" ht="12.75">
      <c r="A8" s="3" t="s">
        <v>2</v>
      </c>
      <c r="B8" s="22">
        <v>71</v>
      </c>
      <c r="C8" s="29">
        <v>41</v>
      </c>
      <c r="D8" s="23">
        <f>абс!AJ8</f>
        <v>15</v>
      </c>
      <c r="E8" s="22">
        <v>111</v>
      </c>
      <c r="F8" s="29">
        <v>60</v>
      </c>
      <c r="G8" s="29">
        <v>35</v>
      </c>
      <c r="H8" s="29">
        <v>4</v>
      </c>
      <c r="I8" s="29">
        <v>5</v>
      </c>
      <c r="J8" s="29">
        <v>12</v>
      </c>
      <c r="K8" s="29">
        <v>14</v>
      </c>
      <c r="L8" s="33"/>
      <c r="M8" s="33"/>
      <c r="N8" s="29"/>
      <c r="O8" s="29"/>
      <c r="P8" s="120"/>
      <c r="Q8" s="29"/>
      <c r="R8" s="29"/>
      <c r="S8" s="121"/>
      <c r="T8" s="133">
        <v>178</v>
      </c>
      <c r="U8" s="171">
        <f aca="true" t="shared" si="0" ref="U8:U38">J8*100/T8</f>
        <v>6.741573033707865</v>
      </c>
      <c r="V8" s="174">
        <f aca="true" t="shared" si="1" ref="V8:V38">D8*100/T8</f>
        <v>8.426966292134832</v>
      </c>
    </row>
    <row r="9" spans="1:22" ht="12.75">
      <c r="A9" s="3" t="s">
        <v>3</v>
      </c>
      <c r="B9" s="22">
        <v>32</v>
      </c>
      <c r="C9" s="29">
        <v>17</v>
      </c>
      <c r="D9" s="23">
        <f>абс!AJ9</f>
        <v>11</v>
      </c>
      <c r="E9" s="22">
        <v>60</v>
      </c>
      <c r="F9" s="29">
        <v>28</v>
      </c>
      <c r="G9" s="29">
        <v>12</v>
      </c>
      <c r="H9" s="29">
        <v>1</v>
      </c>
      <c r="I9" s="29">
        <v>1</v>
      </c>
      <c r="J9" s="29">
        <v>4</v>
      </c>
      <c r="K9" s="29">
        <v>8</v>
      </c>
      <c r="L9" s="33"/>
      <c r="M9" s="33"/>
      <c r="N9" s="29"/>
      <c r="O9" s="29"/>
      <c r="P9" s="120"/>
      <c r="Q9" s="29"/>
      <c r="R9" s="29"/>
      <c r="S9" s="121"/>
      <c r="T9" s="133">
        <v>77</v>
      </c>
      <c r="U9" s="171">
        <f t="shared" si="0"/>
        <v>5.194805194805195</v>
      </c>
      <c r="V9" s="174">
        <f t="shared" si="1"/>
        <v>14.285714285714286</v>
      </c>
    </row>
    <row r="10" spans="1:22" ht="12.75">
      <c r="A10" s="3" t="s">
        <v>4</v>
      </c>
      <c r="B10" s="22">
        <v>15</v>
      </c>
      <c r="C10" s="29">
        <v>19</v>
      </c>
      <c r="D10" s="23">
        <f>абс!AJ10</f>
        <v>6</v>
      </c>
      <c r="E10" s="22">
        <v>5</v>
      </c>
      <c r="F10" s="29">
        <v>14</v>
      </c>
      <c r="G10" s="29">
        <v>16</v>
      </c>
      <c r="H10" s="29">
        <v>3</v>
      </c>
      <c r="I10" s="29">
        <v>3</v>
      </c>
      <c r="J10" s="29">
        <v>5</v>
      </c>
      <c r="K10" s="29">
        <v>5</v>
      </c>
      <c r="L10" s="33"/>
      <c r="M10" s="33"/>
      <c r="N10" s="29"/>
      <c r="O10" s="29"/>
      <c r="P10" s="120"/>
      <c r="Q10" s="29"/>
      <c r="R10" s="29"/>
      <c r="S10" s="121"/>
      <c r="T10" s="133">
        <v>92</v>
      </c>
      <c r="U10" s="171">
        <f t="shared" si="0"/>
        <v>5.434782608695652</v>
      </c>
      <c r="V10" s="174">
        <f t="shared" si="1"/>
        <v>6.521739130434782</v>
      </c>
    </row>
    <row r="11" spans="1:22" ht="12.75">
      <c r="A11" s="3" t="s">
        <v>5</v>
      </c>
      <c r="B11" s="22">
        <v>36</v>
      </c>
      <c r="C11" s="29">
        <v>22</v>
      </c>
      <c r="D11" s="23">
        <f>абс!AJ11</f>
        <v>6</v>
      </c>
      <c r="E11" s="22">
        <v>34</v>
      </c>
      <c r="F11" s="29">
        <v>36</v>
      </c>
      <c r="G11" s="29">
        <v>20</v>
      </c>
      <c r="H11" s="29">
        <v>1</v>
      </c>
      <c r="I11" s="29">
        <v>2</v>
      </c>
      <c r="J11" s="29">
        <v>5</v>
      </c>
      <c r="K11" s="29">
        <v>6</v>
      </c>
      <c r="L11" s="33"/>
      <c r="M11" s="33"/>
      <c r="N11" s="29"/>
      <c r="O11" s="29"/>
      <c r="P11" s="120"/>
      <c r="Q11" s="29"/>
      <c r="R11" s="29"/>
      <c r="S11" s="121"/>
      <c r="T11" s="133">
        <v>92</v>
      </c>
      <c r="U11" s="171">
        <f t="shared" si="0"/>
        <v>5.434782608695652</v>
      </c>
      <c r="V11" s="174">
        <f t="shared" si="1"/>
        <v>6.521739130434782</v>
      </c>
    </row>
    <row r="12" spans="1:22" ht="12.75">
      <c r="A12" s="3" t="s">
        <v>6</v>
      </c>
      <c r="B12" s="22">
        <v>11</v>
      </c>
      <c r="C12" s="29">
        <v>9</v>
      </c>
      <c r="D12" s="23">
        <f>абс!AJ12</f>
        <v>7</v>
      </c>
      <c r="E12" s="22">
        <v>42</v>
      </c>
      <c r="F12" s="29">
        <v>11</v>
      </c>
      <c r="G12" s="29">
        <v>5</v>
      </c>
      <c r="H12" s="29">
        <v>4</v>
      </c>
      <c r="I12" s="29">
        <v>5</v>
      </c>
      <c r="J12" s="29">
        <v>6</v>
      </c>
      <c r="K12" s="29">
        <v>7</v>
      </c>
      <c r="L12" s="33"/>
      <c r="M12" s="33"/>
      <c r="N12" s="29"/>
      <c r="O12" s="29"/>
      <c r="P12" s="120"/>
      <c r="Q12" s="29"/>
      <c r="R12" s="29"/>
      <c r="S12" s="121"/>
      <c r="T12" s="133">
        <v>47</v>
      </c>
      <c r="U12" s="171">
        <f t="shared" si="0"/>
        <v>12.76595744680851</v>
      </c>
      <c r="V12" s="174">
        <f t="shared" si="1"/>
        <v>14.893617021276595</v>
      </c>
    </row>
    <row r="13" spans="1:22" ht="12.75">
      <c r="A13" s="3" t="s">
        <v>7</v>
      </c>
      <c r="B13" s="22">
        <v>36</v>
      </c>
      <c r="C13" s="29">
        <v>9</v>
      </c>
      <c r="D13" s="23">
        <f>абс!AJ13</f>
        <v>3</v>
      </c>
      <c r="E13" s="22">
        <v>48</v>
      </c>
      <c r="F13" s="29">
        <v>36</v>
      </c>
      <c r="G13" s="29">
        <v>8</v>
      </c>
      <c r="H13" s="29">
        <v>2</v>
      </c>
      <c r="I13" s="29">
        <v>2</v>
      </c>
      <c r="J13" s="29">
        <v>2</v>
      </c>
      <c r="K13" s="29">
        <v>3</v>
      </c>
      <c r="L13" s="33"/>
      <c r="M13" s="33"/>
      <c r="N13" s="29"/>
      <c r="O13" s="29"/>
      <c r="P13" s="120"/>
      <c r="Q13" s="29"/>
      <c r="R13" s="29"/>
      <c r="S13" s="121"/>
      <c r="T13" s="133">
        <v>55</v>
      </c>
      <c r="U13" s="171">
        <f t="shared" si="0"/>
        <v>3.6363636363636362</v>
      </c>
      <c r="V13" s="174">
        <f t="shared" si="1"/>
        <v>5.454545454545454</v>
      </c>
    </row>
    <row r="14" spans="1:22" ht="12.75">
      <c r="A14" s="3" t="s">
        <v>8</v>
      </c>
      <c r="B14" s="22">
        <v>28</v>
      </c>
      <c r="C14" s="29">
        <v>31</v>
      </c>
      <c r="D14" s="23">
        <f>абс!AJ14</f>
        <v>10</v>
      </c>
      <c r="E14" s="22">
        <v>12</v>
      </c>
      <c r="F14" s="29">
        <v>16</v>
      </c>
      <c r="G14" s="29">
        <v>24</v>
      </c>
      <c r="H14" s="29">
        <v>2</v>
      </c>
      <c r="I14" s="29">
        <v>6</v>
      </c>
      <c r="J14" s="29">
        <v>7</v>
      </c>
      <c r="K14" s="29">
        <v>8</v>
      </c>
      <c r="L14" s="33"/>
      <c r="M14" s="33"/>
      <c r="N14" s="29"/>
      <c r="O14" s="29"/>
      <c r="P14" s="120"/>
      <c r="Q14" s="29"/>
      <c r="R14" s="29"/>
      <c r="S14" s="121"/>
      <c r="T14" s="133">
        <v>274</v>
      </c>
      <c r="U14" s="171">
        <f t="shared" si="0"/>
        <v>2.5547445255474455</v>
      </c>
      <c r="V14" s="174">
        <f t="shared" si="1"/>
        <v>3.6496350364963503</v>
      </c>
    </row>
    <row r="15" spans="1:22" ht="12.75">
      <c r="A15" s="3" t="s">
        <v>9</v>
      </c>
      <c r="B15" s="22">
        <v>75</v>
      </c>
      <c r="C15" s="29">
        <v>37</v>
      </c>
      <c r="D15" s="23">
        <f>абс!AJ15</f>
        <v>9</v>
      </c>
      <c r="E15" s="22">
        <v>81</v>
      </c>
      <c r="F15" s="29">
        <v>59</v>
      </c>
      <c r="G15" s="29">
        <v>30</v>
      </c>
      <c r="H15" s="29">
        <v>1</v>
      </c>
      <c r="I15" s="29">
        <v>2</v>
      </c>
      <c r="J15" s="29">
        <v>4</v>
      </c>
      <c r="K15" s="29">
        <v>5</v>
      </c>
      <c r="L15" s="33"/>
      <c r="M15" s="33"/>
      <c r="N15" s="29"/>
      <c r="O15" s="29"/>
      <c r="P15" s="120"/>
      <c r="Q15" s="29"/>
      <c r="R15" s="29"/>
      <c r="S15" s="121"/>
      <c r="T15" s="133">
        <v>196</v>
      </c>
      <c r="U15" s="171">
        <f t="shared" si="0"/>
        <v>2.0408163265306123</v>
      </c>
      <c r="V15" s="174">
        <f t="shared" si="1"/>
        <v>4.591836734693878</v>
      </c>
    </row>
    <row r="16" spans="1:22" ht="12.75">
      <c r="A16" s="3" t="s">
        <v>10</v>
      </c>
      <c r="B16" s="22">
        <v>28</v>
      </c>
      <c r="C16" s="29">
        <v>16</v>
      </c>
      <c r="D16" s="23">
        <f>абс!AJ16</f>
        <v>4</v>
      </c>
      <c r="E16" s="22">
        <v>26</v>
      </c>
      <c r="F16" s="29">
        <v>27</v>
      </c>
      <c r="G16" s="29">
        <v>15</v>
      </c>
      <c r="H16" s="29">
        <v>2</v>
      </c>
      <c r="I16" s="29">
        <v>3</v>
      </c>
      <c r="J16" s="29">
        <v>3</v>
      </c>
      <c r="K16" s="29">
        <v>3</v>
      </c>
      <c r="L16" s="33"/>
      <c r="M16" s="33"/>
      <c r="N16" s="29"/>
      <c r="O16" s="29"/>
      <c r="P16" s="120"/>
      <c r="Q16" s="29"/>
      <c r="R16" s="29"/>
      <c r="S16" s="121"/>
      <c r="T16" s="133">
        <v>91</v>
      </c>
      <c r="U16" s="171">
        <f t="shared" si="0"/>
        <v>3.2967032967032965</v>
      </c>
      <c r="V16" s="174">
        <f t="shared" si="1"/>
        <v>4.395604395604396</v>
      </c>
    </row>
    <row r="17" spans="1:22" ht="12.75">
      <c r="A17" s="3" t="s">
        <v>11</v>
      </c>
      <c r="B17" s="22">
        <v>28</v>
      </c>
      <c r="C17" s="29">
        <v>12</v>
      </c>
      <c r="D17" s="23">
        <f>абс!AJ17</f>
        <v>5</v>
      </c>
      <c r="E17" s="22">
        <v>49</v>
      </c>
      <c r="F17" s="29">
        <v>26</v>
      </c>
      <c r="G17" s="29">
        <v>11</v>
      </c>
      <c r="H17" s="29"/>
      <c r="I17" s="29">
        <v>2</v>
      </c>
      <c r="J17" s="29">
        <v>3</v>
      </c>
      <c r="K17" s="29">
        <v>5</v>
      </c>
      <c r="L17" s="33"/>
      <c r="M17" s="33"/>
      <c r="N17" s="29"/>
      <c r="O17" s="29"/>
      <c r="P17" s="120"/>
      <c r="Q17" s="29"/>
      <c r="R17" s="29"/>
      <c r="S17" s="121"/>
      <c r="T17" s="133">
        <v>60</v>
      </c>
      <c r="U17" s="171">
        <f t="shared" si="0"/>
        <v>5</v>
      </c>
      <c r="V17" s="174">
        <f t="shared" si="1"/>
        <v>8.333333333333334</v>
      </c>
    </row>
    <row r="18" spans="1:22" ht="12.75">
      <c r="A18" s="3" t="s">
        <v>12</v>
      </c>
      <c r="B18" s="22">
        <v>44</v>
      </c>
      <c r="C18" s="29">
        <v>44</v>
      </c>
      <c r="D18" s="23">
        <f>абс!AJ18</f>
        <v>12</v>
      </c>
      <c r="E18" s="22">
        <v>65</v>
      </c>
      <c r="F18" s="29">
        <v>38</v>
      </c>
      <c r="G18" s="29">
        <v>39</v>
      </c>
      <c r="H18" s="29">
        <v>4</v>
      </c>
      <c r="I18" s="29">
        <v>7</v>
      </c>
      <c r="J18" s="29">
        <v>9</v>
      </c>
      <c r="K18" s="29">
        <v>11</v>
      </c>
      <c r="L18" s="33"/>
      <c r="M18" s="33"/>
      <c r="N18" s="29"/>
      <c r="O18" s="29"/>
      <c r="P18" s="120"/>
      <c r="Q18" s="29"/>
      <c r="R18" s="29"/>
      <c r="S18" s="121"/>
      <c r="T18" s="133">
        <v>88</v>
      </c>
      <c r="U18" s="171">
        <f t="shared" si="0"/>
        <v>10.227272727272727</v>
      </c>
      <c r="V18" s="174">
        <f t="shared" si="1"/>
        <v>13.636363636363637</v>
      </c>
    </row>
    <row r="19" spans="1:22" ht="12.75">
      <c r="A19" s="3" t="s">
        <v>13</v>
      </c>
      <c r="B19" s="22">
        <v>43</v>
      </c>
      <c r="C19" s="29">
        <v>24</v>
      </c>
      <c r="D19" s="23">
        <f>абс!AJ19</f>
        <v>8</v>
      </c>
      <c r="E19" s="22">
        <v>78</v>
      </c>
      <c r="F19" s="29">
        <v>41</v>
      </c>
      <c r="G19" s="29">
        <v>21</v>
      </c>
      <c r="H19" s="29"/>
      <c r="I19" s="29">
        <v>2</v>
      </c>
      <c r="J19" s="29">
        <v>3</v>
      </c>
      <c r="K19" s="29">
        <v>7</v>
      </c>
      <c r="L19" s="33"/>
      <c r="M19" s="33"/>
      <c r="N19" s="29"/>
      <c r="O19" s="29"/>
      <c r="P19" s="120"/>
      <c r="Q19" s="29"/>
      <c r="R19" s="29"/>
      <c r="S19" s="121"/>
      <c r="T19" s="133">
        <v>117</v>
      </c>
      <c r="U19" s="171">
        <f t="shared" si="0"/>
        <v>2.5641025641025643</v>
      </c>
      <c r="V19" s="174">
        <f t="shared" si="1"/>
        <v>6.837606837606837</v>
      </c>
    </row>
    <row r="20" spans="1:22" ht="12.75">
      <c r="A20" s="3" t="s">
        <v>14</v>
      </c>
      <c r="B20" s="22">
        <v>16</v>
      </c>
      <c r="C20" s="29">
        <v>7</v>
      </c>
      <c r="D20" s="23">
        <f>абс!AJ20</f>
        <v>4</v>
      </c>
      <c r="E20" s="22">
        <v>42</v>
      </c>
      <c r="F20" s="29">
        <v>14</v>
      </c>
      <c r="G20" s="29">
        <v>6</v>
      </c>
      <c r="H20" s="29">
        <v>2</v>
      </c>
      <c r="I20" s="29">
        <v>2</v>
      </c>
      <c r="J20" s="29">
        <v>3</v>
      </c>
      <c r="K20" s="29">
        <v>4</v>
      </c>
      <c r="L20" s="33"/>
      <c r="M20" s="33"/>
      <c r="N20" s="29"/>
      <c r="O20" s="29"/>
      <c r="P20" s="120"/>
      <c r="Q20" s="29"/>
      <c r="R20" s="29"/>
      <c r="S20" s="121"/>
      <c r="T20" s="133">
        <v>55</v>
      </c>
      <c r="U20" s="171">
        <f t="shared" si="0"/>
        <v>5.454545454545454</v>
      </c>
      <c r="V20" s="174">
        <f t="shared" si="1"/>
        <v>7.2727272727272725</v>
      </c>
    </row>
    <row r="21" spans="1:22" ht="12.75">
      <c r="A21" s="3" t="s">
        <v>15</v>
      </c>
      <c r="B21" s="22">
        <v>23</v>
      </c>
      <c r="C21" s="29">
        <v>19</v>
      </c>
      <c r="D21" s="23">
        <f>абс!AJ21</f>
        <v>5</v>
      </c>
      <c r="E21" s="22">
        <v>16</v>
      </c>
      <c r="F21" s="29">
        <v>22</v>
      </c>
      <c r="G21" s="29">
        <v>15</v>
      </c>
      <c r="H21" s="29">
        <v>1</v>
      </c>
      <c r="I21" s="29">
        <v>3</v>
      </c>
      <c r="J21" s="29">
        <v>4</v>
      </c>
      <c r="K21" s="29">
        <v>4</v>
      </c>
      <c r="L21" s="33"/>
      <c r="M21" s="33"/>
      <c r="N21" s="29"/>
      <c r="O21" s="29"/>
      <c r="P21" s="120"/>
      <c r="Q21" s="29"/>
      <c r="R21" s="29"/>
      <c r="S21" s="121"/>
      <c r="T21" s="133">
        <v>49</v>
      </c>
      <c r="U21" s="171">
        <f t="shared" si="0"/>
        <v>8.16326530612245</v>
      </c>
      <c r="V21" s="174">
        <f t="shared" si="1"/>
        <v>10.204081632653061</v>
      </c>
    </row>
    <row r="22" spans="1:22" ht="12.75">
      <c r="A22" s="3" t="s">
        <v>16</v>
      </c>
      <c r="B22" s="22">
        <v>37</v>
      </c>
      <c r="C22" s="29">
        <v>48</v>
      </c>
      <c r="D22" s="23">
        <f>абс!AJ22</f>
        <v>21</v>
      </c>
      <c r="E22" s="22">
        <v>32</v>
      </c>
      <c r="F22" s="29">
        <v>33</v>
      </c>
      <c r="G22" s="29">
        <v>43</v>
      </c>
      <c r="H22" s="29">
        <v>8</v>
      </c>
      <c r="I22" s="29">
        <v>12</v>
      </c>
      <c r="J22" s="29">
        <v>17</v>
      </c>
      <c r="K22" s="29">
        <v>19</v>
      </c>
      <c r="L22" s="33"/>
      <c r="M22" s="33"/>
      <c r="N22" s="29"/>
      <c r="O22" s="29"/>
      <c r="P22" s="120"/>
      <c r="Q22" s="29"/>
      <c r="R22" s="29"/>
      <c r="S22" s="121"/>
      <c r="T22" s="133">
        <v>130</v>
      </c>
      <c r="U22" s="171">
        <f t="shared" si="0"/>
        <v>13.076923076923077</v>
      </c>
      <c r="V22" s="174">
        <f t="shared" si="1"/>
        <v>16.153846153846153</v>
      </c>
    </row>
    <row r="23" spans="1:22" ht="12.75">
      <c r="A23" s="3" t="s">
        <v>17</v>
      </c>
      <c r="B23" s="22">
        <v>44</v>
      </c>
      <c r="C23" s="29">
        <v>39</v>
      </c>
      <c r="D23" s="23">
        <f>абс!AJ23</f>
        <v>11</v>
      </c>
      <c r="E23" s="22">
        <v>39</v>
      </c>
      <c r="F23" s="29">
        <v>39</v>
      </c>
      <c r="G23" s="29">
        <v>38</v>
      </c>
      <c r="H23" s="29">
        <v>6</v>
      </c>
      <c r="I23" s="29">
        <v>8</v>
      </c>
      <c r="J23" s="29">
        <v>10</v>
      </c>
      <c r="K23" s="29">
        <v>10</v>
      </c>
      <c r="L23" s="33"/>
      <c r="M23" s="33"/>
      <c r="N23" s="29"/>
      <c r="O23" s="29"/>
      <c r="P23" s="120"/>
      <c r="Q23" s="29"/>
      <c r="R23" s="29"/>
      <c r="S23" s="121"/>
      <c r="T23" s="133">
        <v>139</v>
      </c>
      <c r="U23" s="171">
        <f t="shared" si="0"/>
        <v>7.194244604316546</v>
      </c>
      <c r="V23" s="174">
        <f t="shared" si="1"/>
        <v>7.913669064748201</v>
      </c>
    </row>
    <row r="24" spans="1:22" ht="12.75">
      <c r="A24" s="3" t="s">
        <v>18</v>
      </c>
      <c r="B24" s="22">
        <v>28</v>
      </c>
      <c r="C24" s="29">
        <v>27</v>
      </c>
      <c r="D24" s="23">
        <f>абс!AJ24</f>
        <v>8</v>
      </c>
      <c r="E24" s="22">
        <v>55</v>
      </c>
      <c r="F24" s="29">
        <v>25</v>
      </c>
      <c r="G24" s="29">
        <v>23</v>
      </c>
      <c r="H24" s="29">
        <v>3</v>
      </c>
      <c r="I24" s="29">
        <v>4</v>
      </c>
      <c r="J24" s="29">
        <v>5</v>
      </c>
      <c r="K24" s="29">
        <v>7</v>
      </c>
      <c r="L24" s="33"/>
      <c r="M24" s="33"/>
      <c r="N24" s="29"/>
      <c r="O24" s="29"/>
      <c r="P24" s="120"/>
      <c r="Q24" s="29"/>
      <c r="R24" s="29"/>
      <c r="S24" s="121"/>
      <c r="T24" s="133">
        <v>105</v>
      </c>
      <c r="U24" s="171">
        <f t="shared" si="0"/>
        <v>4.761904761904762</v>
      </c>
      <c r="V24" s="174">
        <f t="shared" si="1"/>
        <v>7.619047619047619</v>
      </c>
    </row>
    <row r="25" spans="1:22" ht="12.75">
      <c r="A25" s="3" t="s">
        <v>19</v>
      </c>
      <c r="B25" s="22">
        <v>13</v>
      </c>
      <c r="C25" s="29">
        <v>11</v>
      </c>
      <c r="D25" s="23">
        <f>абс!AJ25</f>
        <v>2</v>
      </c>
      <c r="E25" s="22">
        <v>23</v>
      </c>
      <c r="F25" s="29">
        <v>11</v>
      </c>
      <c r="G25" s="29">
        <v>11</v>
      </c>
      <c r="H25" s="29"/>
      <c r="I25" s="29"/>
      <c r="J25" s="29">
        <v>1</v>
      </c>
      <c r="K25" s="29">
        <v>2</v>
      </c>
      <c r="L25" s="33"/>
      <c r="M25" s="33"/>
      <c r="N25" s="29"/>
      <c r="O25" s="29"/>
      <c r="P25" s="120"/>
      <c r="Q25" s="29"/>
      <c r="R25" s="29"/>
      <c r="S25" s="121"/>
      <c r="T25" s="133">
        <v>57</v>
      </c>
      <c r="U25" s="171">
        <f t="shared" si="0"/>
        <v>1.7543859649122806</v>
      </c>
      <c r="V25" s="174">
        <f t="shared" si="1"/>
        <v>3.508771929824561</v>
      </c>
    </row>
    <row r="26" spans="1:22" ht="12.75">
      <c r="A26" s="3" t="s">
        <v>20</v>
      </c>
      <c r="B26" s="22">
        <v>30</v>
      </c>
      <c r="C26" s="29">
        <v>14</v>
      </c>
      <c r="D26" s="23">
        <f>абс!AJ26</f>
        <v>4</v>
      </c>
      <c r="E26" s="22">
        <v>5</v>
      </c>
      <c r="F26" s="29">
        <v>28</v>
      </c>
      <c r="G26" s="29">
        <v>11</v>
      </c>
      <c r="H26" s="29"/>
      <c r="I26" s="29">
        <v>2</v>
      </c>
      <c r="J26" s="29">
        <v>3</v>
      </c>
      <c r="K26" s="29">
        <v>4</v>
      </c>
      <c r="L26" s="33"/>
      <c r="M26" s="33"/>
      <c r="N26" s="29"/>
      <c r="O26" s="29"/>
      <c r="P26" s="120"/>
      <c r="Q26" s="29"/>
      <c r="R26" s="29"/>
      <c r="S26" s="121"/>
      <c r="T26" s="133">
        <v>100</v>
      </c>
      <c r="U26" s="171">
        <f t="shared" si="0"/>
        <v>3</v>
      </c>
      <c r="V26" s="174">
        <f t="shared" si="1"/>
        <v>4</v>
      </c>
    </row>
    <row r="27" spans="1:22" ht="12.75">
      <c r="A27" s="3" t="s">
        <v>21</v>
      </c>
      <c r="B27" s="22">
        <v>74</v>
      </c>
      <c r="C27" s="29">
        <v>42</v>
      </c>
      <c r="D27" s="23">
        <f>абс!AJ27</f>
        <v>16</v>
      </c>
      <c r="E27" s="22">
        <v>110</v>
      </c>
      <c r="F27" s="29">
        <v>73</v>
      </c>
      <c r="G27" s="29">
        <v>36</v>
      </c>
      <c r="H27" s="29">
        <v>1</v>
      </c>
      <c r="I27" s="29">
        <v>4</v>
      </c>
      <c r="J27" s="29">
        <v>13</v>
      </c>
      <c r="K27" s="29">
        <v>15</v>
      </c>
      <c r="L27" s="33"/>
      <c r="M27" s="33"/>
      <c r="N27" s="29"/>
      <c r="O27" s="29"/>
      <c r="P27" s="120"/>
      <c r="Q27" s="29"/>
      <c r="R27" s="29"/>
      <c r="S27" s="121"/>
      <c r="T27" s="133">
        <v>152</v>
      </c>
      <c r="U27" s="171">
        <f t="shared" si="0"/>
        <v>8.552631578947368</v>
      </c>
      <c r="V27" s="174">
        <f t="shared" si="1"/>
        <v>10.526315789473685</v>
      </c>
    </row>
    <row r="28" spans="1:22" ht="12.75">
      <c r="A28" s="3" t="s">
        <v>22</v>
      </c>
      <c r="B28" s="22">
        <v>39</v>
      </c>
      <c r="C28" s="29">
        <v>15</v>
      </c>
      <c r="D28" s="23">
        <f>абс!AJ28</f>
        <v>0</v>
      </c>
      <c r="E28" s="22">
        <v>57</v>
      </c>
      <c r="F28" s="29">
        <v>39</v>
      </c>
      <c r="G28" s="29">
        <v>11</v>
      </c>
      <c r="H28" s="29"/>
      <c r="I28" s="29"/>
      <c r="J28" s="29"/>
      <c r="K28" s="29"/>
      <c r="L28" s="33"/>
      <c r="M28" s="33"/>
      <c r="N28" s="29"/>
      <c r="O28" s="29"/>
      <c r="P28" s="120"/>
      <c r="Q28" s="29"/>
      <c r="R28" s="29"/>
      <c r="S28" s="121"/>
      <c r="T28" s="133">
        <v>96</v>
      </c>
      <c r="U28" s="171">
        <f t="shared" si="0"/>
        <v>0</v>
      </c>
      <c r="V28" s="174">
        <f t="shared" si="1"/>
        <v>0</v>
      </c>
    </row>
    <row r="29" spans="1:22" ht="12.75">
      <c r="A29" s="3" t="s">
        <v>23</v>
      </c>
      <c r="B29" s="22">
        <v>16</v>
      </c>
      <c r="C29" s="29">
        <v>30</v>
      </c>
      <c r="D29" s="23">
        <f>абс!AJ29</f>
        <v>10</v>
      </c>
      <c r="E29" s="22">
        <v>51</v>
      </c>
      <c r="F29" s="29">
        <v>16</v>
      </c>
      <c r="G29" s="29">
        <v>30</v>
      </c>
      <c r="H29" s="29">
        <v>5</v>
      </c>
      <c r="I29" s="29">
        <v>7</v>
      </c>
      <c r="J29" s="29">
        <v>9</v>
      </c>
      <c r="K29" s="29">
        <v>10</v>
      </c>
      <c r="L29" s="33"/>
      <c r="M29" s="33"/>
      <c r="N29" s="29"/>
      <c r="O29" s="29"/>
      <c r="P29" s="120"/>
      <c r="Q29" s="29"/>
      <c r="R29" s="29"/>
      <c r="S29" s="121"/>
      <c r="T29" s="133">
        <v>62</v>
      </c>
      <c r="U29" s="171">
        <f t="shared" si="0"/>
        <v>14.516129032258064</v>
      </c>
      <c r="V29" s="174">
        <f t="shared" si="1"/>
        <v>16.129032258064516</v>
      </c>
    </row>
    <row r="30" spans="1:22" ht="12.75">
      <c r="A30" s="3" t="s">
        <v>24</v>
      </c>
      <c r="B30" s="22">
        <v>32</v>
      </c>
      <c r="C30" s="29">
        <v>13</v>
      </c>
      <c r="D30" s="23">
        <f>абс!AJ30</f>
        <v>6</v>
      </c>
      <c r="E30" s="22">
        <v>34</v>
      </c>
      <c r="F30" s="29">
        <v>29</v>
      </c>
      <c r="G30" s="29">
        <v>12</v>
      </c>
      <c r="H30" s="29">
        <v>2</v>
      </c>
      <c r="I30" s="29">
        <v>5</v>
      </c>
      <c r="J30" s="29">
        <v>5</v>
      </c>
      <c r="K30" s="29">
        <v>5</v>
      </c>
      <c r="L30" s="33"/>
      <c r="M30" s="33"/>
      <c r="N30" s="29"/>
      <c r="O30" s="29"/>
      <c r="P30" s="120"/>
      <c r="Q30" s="29"/>
      <c r="R30" s="29"/>
      <c r="S30" s="121"/>
      <c r="T30" s="133">
        <v>110</v>
      </c>
      <c r="U30" s="171">
        <f t="shared" si="0"/>
        <v>4.545454545454546</v>
      </c>
      <c r="V30" s="174">
        <f t="shared" si="1"/>
        <v>5.454545454545454</v>
      </c>
    </row>
    <row r="31" spans="1:22" ht="12.75">
      <c r="A31" s="3" t="s">
        <v>25</v>
      </c>
      <c r="B31" s="22">
        <v>39</v>
      </c>
      <c r="C31" s="29">
        <v>19</v>
      </c>
      <c r="D31" s="23">
        <f>абс!AJ31</f>
        <v>6</v>
      </c>
      <c r="E31" s="22">
        <v>56</v>
      </c>
      <c r="F31" s="29">
        <v>35</v>
      </c>
      <c r="G31" s="29">
        <v>11</v>
      </c>
      <c r="H31" s="29">
        <v>3</v>
      </c>
      <c r="I31" s="29">
        <v>5</v>
      </c>
      <c r="J31" s="29">
        <v>6</v>
      </c>
      <c r="K31" s="29">
        <v>6</v>
      </c>
      <c r="L31" s="33"/>
      <c r="M31" s="33"/>
      <c r="N31" s="29"/>
      <c r="O31" s="29"/>
      <c r="P31" s="120"/>
      <c r="Q31" s="29"/>
      <c r="R31" s="29"/>
      <c r="S31" s="121"/>
      <c r="T31" s="133">
        <v>84</v>
      </c>
      <c r="U31" s="171">
        <f t="shared" si="0"/>
        <v>7.142857142857143</v>
      </c>
      <c r="V31" s="174">
        <f t="shared" si="1"/>
        <v>7.142857142857143</v>
      </c>
    </row>
    <row r="32" spans="1:22" ht="12.75">
      <c r="A32" s="3" t="s">
        <v>27</v>
      </c>
      <c r="B32" s="22">
        <v>402</v>
      </c>
      <c r="C32" s="29">
        <v>246</v>
      </c>
      <c r="D32" s="23">
        <f>абс!AJ33</f>
        <v>150</v>
      </c>
      <c r="E32" s="22">
        <v>181</v>
      </c>
      <c r="F32" s="29">
        <v>315</v>
      </c>
      <c r="G32" s="29">
        <v>138</v>
      </c>
      <c r="H32" s="29">
        <v>30</v>
      </c>
      <c r="I32" s="29">
        <v>60</v>
      </c>
      <c r="J32" s="29">
        <v>85</v>
      </c>
      <c r="K32" s="29">
        <v>111</v>
      </c>
      <c r="L32" s="33"/>
      <c r="M32" s="33"/>
      <c r="N32" s="29"/>
      <c r="O32" s="29"/>
      <c r="P32" s="120"/>
      <c r="Q32" s="29"/>
      <c r="R32" s="29"/>
      <c r="S32" s="121"/>
      <c r="T32" s="133">
        <v>2432</v>
      </c>
      <c r="U32" s="171">
        <f t="shared" si="0"/>
        <v>3.495065789473684</v>
      </c>
      <c r="V32" s="174">
        <f t="shared" si="1"/>
        <v>6.167763157894737</v>
      </c>
    </row>
    <row r="33" spans="1:22" ht="12.75">
      <c r="A33" s="3" t="s">
        <v>28</v>
      </c>
      <c r="B33" s="22">
        <v>134</v>
      </c>
      <c r="C33" s="29">
        <v>97</v>
      </c>
      <c r="D33" s="23">
        <f>абс!AJ34</f>
        <v>33</v>
      </c>
      <c r="E33" s="22">
        <v>151</v>
      </c>
      <c r="F33" s="29">
        <v>125</v>
      </c>
      <c r="G33" s="29">
        <v>91</v>
      </c>
      <c r="H33" s="29">
        <v>13</v>
      </c>
      <c r="I33" s="29">
        <v>23</v>
      </c>
      <c r="J33" s="29">
        <v>31</v>
      </c>
      <c r="K33" s="29">
        <v>31</v>
      </c>
      <c r="L33" s="33"/>
      <c r="M33" s="33"/>
      <c r="N33" s="29"/>
      <c r="O33" s="29"/>
      <c r="P33" s="120"/>
      <c r="Q33" s="29"/>
      <c r="R33" s="29"/>
      <c r="S33" s="121"/>
      <c r="T33" s="133">
        <v>433</v>
      </c>
      <c r="U33" s="171">
        <f t="shared" si="0"/>
        <v>7.159353348729792</v>
      </c>
      <c r="V33" s="174">
        <f t="shared" si="1"/>
        <v>7.621247113163972</v>
      </c>
    </row>
    <row r="34" spans="1:22" ht="12.75">
      <c r="A34" s="3" t="s">
        <v>29</v>
      </c>
      <c r="B34" s="22">
        <v>113</v>
      </c>
      <c r="C34" s="29">
        <v>114</v>
      </c>
      <c r="D34" s="23">
        <f>абс!AJ35</f>
        <v>39</v>
      </c>
      <c r="E34" s="22">
        <v>162</v>
      </c>
      <c r="F34" s="29">
        <v>108</v>
      </c>
      <c r="G34" s="29">
        <v>106</v>
      </c>
      <c r="H34" s="29">
        <v>15</v>
      </c>
      <c r="I34" s="29">
        <v>26</v>
      </c>
      <c r="J34" s="29">
        <v>31</v>
      </c>
      <c r="K34" s="29">
        <v>36</v>
      </c>
      <c r="L34" s="33"/>
      <c r="M34" s="33"/>
      <c r="N34" s="29"/>
      <c r="O34" s="29"/>
      <c r="P34" s="120"/>
      <c r="Q34" s="29"/>
      <c r="R34" s="29"/>
      <c r="S34" s="121"/>
      <c r="T34" s="133">
        <v>413</v>
      </c>
      <c r="U34" s="171">
        <f t="shared" si="0"/>
        <v>7.506053268765133</v>
      </c>
      <c r="V34" s="174">
        <f t="shared" si="1"/>
        <v>9.443099273607748</v>
      </c>
    </row>
    <row r="35" spans="1:22" ht="12.75">
      <c r="A35" s="3" t="s">
        <v>30</v>
      </c>
      <c r="B35" s="22">
        <v>68</v>
      </c>
      <c r="C35" s="29">
        <v>31</v>
      </c>
      <c r="D35" s="23">
        <f>абс!AJ36</f>
        <v>17</v>
      </c>
      <c r="E35" s="22">
        <v>73</v>
      </c>
      <c r="F35" s="29">
        <v>63</v>
      </c>
      <c r="G35" s="29">
        <v>25</v>
      </c>
      <c r="H35" s="29">
        <v>1</v>
      </c>
      <c r="I35" s="29">
        <v>10</v>
      </c>
      <c r="J35" s="29">
        <v>14</v>
      </c>
      <c r="K35" s="29">
        <v>15</v>
      </c>
      <c r="L35" s="33"/>
      <c r="M35" s="33"/>
      <c r="N35" s="29"/>
      <c r="O35" s="29"/>
      <c r="P35" s="120"/>
      <c r="Q35" s="29"/>
      <c r="R35" s="29"/>
      <c r="S35" s="121"/>
      <c r="T35" s="133">
        <v>210</v>
      </c>
      <c r="U35" s="171">
        <f t="shared" si="0"/>
        <v>6.666666666666667</v>
      </c>
      <c r="V35" s="174">
        <f t="shared" si="1"/>
        <v>8.095238095238095</v>
      </c>
    </row>
    <row r="36" spans="1:22" ht="12.75">
      <c r="A36" s="3" t="s">
        <v>31</v>
      </c>
      <c r="B36" s="22">
        <v>141</v>
      </c>
      <c r="C36" s="29">
        <v>101</v>
      </c>
      <c r="D36" s="23">
        <f>абс!AJ37</f>
        <v>51</v>
      </c>
      <c r="E36" s="22">
        <v>84</v>
      </c>
      <c r="F36" s="29">
        <v>128</v>
      </c>
      <c r="G36" s="29">
        <v>84</v>
      </c>
      <c r="H36" s="29">
        <v>6</v>
      </c>
      <c r="I36" s="29">
        <v>30</v>
      </c>
      <c r="J36" s="29">
        <v>38</v>
      </c>
      <c r="K36" s="29">
        <v>44</v>
      </c>
      <c r="L36" s="33"/>
      <c r="M36" s="33"/>
      <c r="N36" s="29"/>
      <c r="O36" s="29"/>
      <c r="P36" s="120"/>
      <c r="Q36" s="29"/>
      <c r="R36" s="29"/>
      <c r="S36" s="121"/>
      <c r="T36" s="133">
        <v>406</v>
      </c>
      <c r="U36" s="171">
        <f t="shared" si="0"/>
        <v>9.35960591133005</v>
      </c>
      <c r="V36" s="174">
        <f t="shared" si="1"/>
        <v>12.561576354679802</v>
      </c>
    </row>
    <row r="37" spans="1:22" ht="12.75">
      <c r="A37" s="3"/>
      <c r="B37" s="16"/>
      <c r="C37" s="17"/>
      <c r="D37" s="19"/>
      <c r="E37" s="50"/>
      <c r="F37" s="82"/>
      <c r="G37" s="82"/>
      <c r="H37" s="82"/>
      <c r="I37" s="82"/>
      <c r="J37" s="82"/>
      <c r="K37" s="82"/>
      <c r="L37" s="97"/>
      <c r="M37" s="97"/>
      <c r="N37" s="82"/>
      <c r="O37" s="82"/>
      <c r="P37" s="120"/>
      <c r="Q37" s="29"/>
      <c r="R37" s="29"/>
      <c r="S37" s="121"/>
      <c r="T37" s="133"/>
      <c r="U37" s="171"/>
      <c r="V37" s="174"/>
    </row>
    <row r="38" spans="1:22" ht="13.5" thickBot="1">
      <c r="A38" s="4" t="s">
        <v>34</v>
      </c>
      <c r="B38" s="18">
        <f aca="true" t="shared" si="2" ref="B38:T38">SUM(B7:B36)</f>
        <v>1734</v>
      </c>
      <c r="C38" s="43">
        <f t="shared" si="2"/>
        <v>1175</v>
      </c>
      <c r="D38" s="51">
        <f t="shared" si="2"/>
        <v>485</v>
      </c>
      <c r="E38" s="18">
        <f t="shared" si="2"/>
        <v>1831</v>
      </c>
      <c r="F38" s="43">
        <f t="shared" si="2"/>
        <v>1531</v>
      </c>
      <c r="G38" s="43">
        <f t="shared" si="2"/>
        <v>944</v>
      </c>
      <c r="H38" s="43">
        <f t="shared" si="2"/>
        <v>122</v>
      </c>
      <c r="I38" s="43">
        <f t="shared" si="2"/>
        <v>245</v>
      </c>
      <c r="J38" s="43">
        <f t="shared" si="2"/>
        <v>342</v>
      </c>
      <c r="K38" s="43">
        <f t="shared" si="2"/>
        <v>411</v>
      </c>
      <c r="L38" s="43">
        <f t="shared" si="2"/>
        <v>0</v>
      </c>
      <c r="M38" s="43">
        <f t="shared" si="2"/>
        <v>0</v>
      </c>
      <c r="N38" s="43">
        <f t="shared" si="2"/>
        <v>0</v>
      </c>
      <c r="O38" s="43">
        <f t="shared" si="2"/>
        <v>0</v>
      </c>
      <c r="P38" s="43">
        <f t="shared" si="2"/>
        <v>0</v>
      </c>
      <c r="Q38" s="43">
        <f t="shared" si="2"/>
        <v>0</v>
      </c>
      <c r="R38" s="43">
        <f t="shared" si="2"/>
        <v>0</v>
      </c>
      <c r="S38" s="98">
        <f t="shared" si="2"/>
        <v>0</v>
      </c>
      <c r="T38" s="18">
        <f t="shared" si="2"/>
        <v>6499</v>
      </c>
      <c r="U38" s="173">
        <f t="shared" si="0"/>
        <v>5.2623480535467</v>
      </c>
      <c r="V38" s="172">
        <f t="shared" si="1"/>
        <v>7.462686567164179</v>
      </c>
    </row>
    <row r="39" spans="10:20" ht="12.75">
      <c r="J39" s="91"/>
      <c r="K39" s="91"/>
      <c r="L39" s="91"/>
      <c r="M39" s="91"/>
      <c r="N39" s="91"/>
      <c r="O39" s="91"/>
      <c r="P39" s="91"/>
      <c r="Q39" s="91"/>
      <c r="R39" s="91"/>
      <c r="S39" s="92"/>
      <c r="T39" s="91"/>
    </row>
    <row r="40" spans="1:20" ht="20.25" customHeight="1">
      <c r="A40" s="242" t="s">
        <v>77</v>
      </c>
      <c r="B40" s="242"/>
      <c r="C40" s="242"/>
      <c r="D40" s="242"/>
      <c r="E40" s="242"/>
      <c r="F40" s="242"/>
      <c r="G40" s="242"/>
      <c r="H40" s="242"/>
      <c r="J40" s="91"/>
      <c r="K40" s="91"/>
      <c r="L40" s="91"/>
      <c r="M40" s="91"/>
      <c r="N40" s="91"/>
      <c r="O40" s="91"/>
      <c r="P40" s="91"/>
      <c r="Q40" s="91"/>
      <c r="R40" s="91"/>
      <c r="S40" s="92"/>
      <c r="T40" s="91"/>
    </row>
    <row r="41" spans="10:20" ht="13.5" thickBot="1">
      <c r="J41" s="91"/>
      <c r="K41" s="91"/>
      <c r="L41" s="91"/>
      <c r="M41" s="91"/>
      <c r="N41" s="91"/>
      <c r="O41" s="91"/>
      <c r="P41" s="91"/>
      <c r="Q41" s="91"/>
      <c r="R41" s="91"/>
      <c r="S41" s="93"/>
      <c r="T41" s="91"/>
    </row>
    <row r="42" spans="1:4" ht="13.5" thickBot="1">
      <c r="A42" s="183" t="s">
        <v>0</v>
      </c>
      <c r="B42" s="195" t="s">
        <v>46</v>
      </c>
      <c r="C42" s="199"/>
      <c r="D42" s="196"/>
    </row>
    <row r="43" spans="1:19" ht="13.5" thickBot="1">
      <c r="A43" s="184"/>
      <c r="B43" s="200"/>
      <c r="C43" s="201"/>
      <c r="D43" s="201"/>
      <c r="E43" s="243" t="s">
        <v>54</v>
      </c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5"/>
    </row>
    <row r="44" spans="1:19" ht="13.5" thickBot="1">
      <c r="A44" s="185"/>
      <c r="B44" s="80">
        <v>2014</v>
      </c>
      <c r="C44" s="83">
        <v>2015</v>
      </c>
      <c r="D44" s="42" t="s">
        <v>63</v>
      </c>
      <c r="E44" s="122">
        <v>2013</v>
      </c>
      <c r="F44" s="123">
        <v>2014</v>
      </c>
      <c r="G44" s="124">
        <v>2015</v>
      </c>
      <c r="H44" s="125" t="s">
        <v>60</v>
      </c>
      <c r="I44" s="125" t="s">
        <v>61</v>
      </c>
      <c r="J44" s="125" t="s">
        <v>62</v>
      </c>
      <c r="K44" s="125" t="s">
        <v>63</v>
      </c>
      <c r="L44" s="125" t="s">
        <v>64</v>
      </c>
      <c r="M44" s="125" t="s">
        <v>65</v>
      </c>
      <c r="N44" s="125" t="s">
        <v>66</v>
      </c>
      <c r="O44" s="125" t="s">
        <v>67</v>
      </c>
      <c r="P44" s="125" t="s">
        <v>68</v>
      </c>
      <c r="Q44" s="125" t="s">
        <v>69</v>
      </c>
      <c r="R44" s="125" t="s">
        <v>70</v>
      </c>
      <c r="S44" s="163" t="s">
        <v>71</v>
      </c>
    </row>
    <row r="45" spans="1:19" ht="12.75">
      <c r="A45" s="30" t="s">
        <v>1</v>
      </c>
      <c r="B45" s="45">
        <v>196.33169723585638</v>
      </c>
      <c r="C45" s="46">
        <v>109.32375449008278</v>
      </c>
      <c r="D45" s="8">
        <f>'на 100 тыс'!AN7</f>
        <v>95.54140127388534</v>
      </c>
      <c r="E45" s="7">
        <v>250.48563541560168</v>
      </c>
      <c r="F45" s="8">
        <v>185.99845001291655</v>
      </c>
      <c r="G45" s="8">
        <v>109.32375449008278</v>
      </c>
      <c r="H45" s="44">
        <v>122.58837003487946</v>
      </c>
      <c r="I45" s="8">
        <v>127.02379093133426</v>
      </c>
      <c r="J45" s="8">
        <v>84.68705585092384</v>
      </c>
      <c r="K45" s="8">
        <v>95.54140127388534</v>
      </c>
      <c r="L45" s="8"/>
      <c r="M45" s="8"/>
      <c r="N45" s="8"/>
      <c r="O45" s="8"/>
      <c r="P45" s="8"/>
      <c r="Q45" s="8"/>
      <c r="R45" s="8"/>
      <c r="S45" s="24"/>
    </row>
    <row r="46" spans="1:19" ht="12.75">
      <c r="A46" s="3" t="s">
        <v>2</v>
      </c>
      <c r="B46" s="9">
        <v>216.3974398049375</v>
      </c>
      <c r="C46" s="10">
        <v>126.82504330611235</v>
      </c>
      <c r="D46" s="8">
        <f>'на 100 тыс'!AN8</f>
        <v>142.47362471740766</v>
      </c>
      <c r="E46" s="9">
        <v>328.9768818972994</v>
      </c>
      <c r="F46" s="10">
        <v>182.8710758914965</v>
      </c>
      <c r="G46" s="8">
        <v>126.82504330611235</v>
      </c>
      <c r="H46" s="44">
        <v>145.68176194011383</v>
      </c>
      <c r="I46" s="10">
        <v>94.34545904479089</v>
      </c>
      <c r="J46" s="10">
        <v>151.54483798040695</v>
      </c>
      <c r="K46" s="10">
        <v>132.97538306958052</v>
      </c>
      <c r="L46" s="10"/>
      <c r="M46" s="10"/>
      <c r="N46" s="10"/>
      <c r="O46" s="10"/>
      <c r="P46" s="10"/>
      <c r="Q46" s="10"/>
      <c r="R46" s="10"/>
      <c r="S46" s="47"/>
    </row>
    <row r="47" spans="1:19" ht="12.75">
      <c r="A47" s="3" t="s">
        <v>3</v>
      </c>
      <c r="B47" s="9">
        <v>203.03280248715183</v>
      </c>
      <c r="C47" s="10">
        <v>108.54990102803141</v>
      </c>
      <c r="D47" s="8">
        <f>'на 100 тыс'!AN9</f>
        <v>213.73972250770808</v>
      </c>
      <c r="E47" s="9">
        <v>376.9791404875597</v>
      </c>
      <c r="F47" s="10">
        <v>177.65370217625784</v>
      </c>
      <c r="G47" s="8">
        <v>108.54990102803141</v>
      </c>
      <c r="H47" s="44">
        <v>75.1803843943554</v>
      </c>
      <c r="I47" s="10">
        <v>38.95025860417597</v>
      </c>
      <c r="J47" s="10">
        <v>103.34018499486126</v>
      </c>
      <c r="K47" s="10">
        <v>155.4470709146968</v>
      </c>
      <c r="L47" s="10"/>
      <c r="M47" s="10"/>
      <c r="N47" s="10"/>
      <c r="O47" s="10"/>
      <c r="P47" s="10"/>
      <c r="Q47" s="10"/>
      <c r="R47" s="10"/>
      <c r="S47" s="47"/>
    </row>
    <row r="48" spans="1:19" ht="12.75">
      <c r="A48" s="3" t="s">
        <v>4</v>
      </c>
      <c r="B48" s="9">
        <v>60.75334143377886</v>
      </c>
      <c r="C48" s="10">
        <v>77.95831281798786</v>
      </c>
      <c r="D48" s="8">
        <f>'на 100 тыс'!AN10</f>
        <v>74.61152676148977</v>
      </c>
      <c r="E48" s="9">
        <v>20.350848630387887</v>
      </c>
      <c r="F48" s="10">
        <v>56.70311867152694</v>
      </c>
      <c r="G48" s="8">
        <v>77.95831281798786</v>
      </c>
      <c r="H48" s="44">
        <v>144.9286065977351</v>
      </c>
      <c r="I48" s="10">
        <v>75.08616445100935</v>
      </c>
      <c r="J48" s="10">
        <v>82.66874948614651</v>
      </c>
      <c r="K48" s="10">
        <v>62.17627230124147</v>
      </c>
      <c r="L48" s="10"/>
      <c r="M48" s="10"/>
      <c r="N48" s="10"/>
      <c r="O48" s="10"/>
      <c r="P48" s="10"/>
      <c r="Q48" s="10"/>
      <c r="R48" s="10"/>
      <c r="S48" s="47"/>
    </row>
    <row r="49" spans="1:19" ht="12.75">
      <c r="A49" s="3" t="s">
        <v>5</v>
      </c>
      <c r="B49" s="9">
        <v>204.49897750511246</v>
      </c>
      <c r="C49" s="10">
        <v>128.3996731644683</v>
      </c>
      <c r="D49" s="8">
        <f>'на 100 тыс'!AN11</f>
        <v>107.85595436177799</v>
      </c>
      <c r="E49" s="9">
        <v>192.79841224836971</v>
      </c>
      <c r="F49" s="10">
        <v>204.49897750511246</v>
      </c>
      <c r="G49" s="8">
        <v>128.3996731644683</v>
      </c>
      <c r="H49" s="44">
        <v>68.71717053811135</v>
      </c>
      <c r="I49" s="10">
        <v>71.20345511847788</v>
      </c>
      <c r="J49" s="10">
        <v>119.50320893748516</v>
      </c>
      <c r="K49" s="10">
        <v>107.85595436177799</v>
      </c>
      <c r="L49" s="10"/>
      <c r="M49" s="10"/>
      <c r="N49" s="10"/>
      <c r="O49" s="10"/>
      <c r="P49" s="10"/>
      <c r="Q49" s="10"/>
      <c r="R49" s="10"/>
      <c r="S49" s="47"/>
    </row>
    <row r="50" spans="1:19" ht="12.75">
      <c r="A50" s="3" t="s">
        <v>6</v>
      </c>
      <c r="B50" s="9">
        <v>125.81493766441724</v>
      </c>
      <c r="C50" s="10">
        <v>105.33707865168539</v>
      </c>
      <c r="D50" s="8">
        <f>'на 100 тыс'!AN12</f>
        <v>250.71039545346906</v>
      </c>
      <c r="E50" s="9">
        <v>472.60042759086303</v>
      </c>
      <c r="F50" s="10">
        <v>125.81493766441724</v>
      </c>
      <c r="G50" s="8">
        <v>105.33707865168539</v>
      </c>
      <c r="H50" s="44">
        <v>551.2172284644195</v>
      </c>
      <c r="I50" s="10">
        <v>356.9756554307116</v>
      </c>
      <c r="J50" s="10">
        <v>285.72105138527115</v>
      </c>
      <c r="K50" s="10">
        <v>250.71039545346906</v>
      </c>
      <c r="L50" s="10"/>
      <c r="M50" s="10"/>
      <c r="N50" s="10"/>
      <c r="O50" s="10"/>
      <c r="P50" s="10"/>
      <c r="Q50" s="10"/>
      <c r="R50" s="10"/>
      <c r="S50" s="47"/>
    </row>
    <row r="51" spans="1:19" ht="12.75">
      <c r="A51" s="3" t="s">
        <v>7</v>
      </c>
      <c r="B51" s="9">
        <v>293.0880078156802</v>
      </c>
      <c r="C51" s="10">
        <v>73.90376088027591</v>
      </c>
      <c r="D51" s="8">
        <f>'на 100 тыс'!AN13</f>
        <v>74.92569352708058</v>
      </c>
      <c r="E51" s="9">
        <v>384.86209108402824</v>
      </c>
      <c r="F51" s="10">
        <v>293.0880078156802</v>
      </c>
      <c r="G51" s="8">
        <v>73.90376088027591</v>
      </c>
      <c r="H51" s="44">
        <v>193.36508457874854</v>
      </c>
      <c r="I51" s="10">
        <v>100.18065363770732</v>
      </c>
      <c r="J51" s="10">
        <v>66.41347424042273</v>
      </c>
      <c r="K51" s="10">
        <v>74.92569352708058</v>
      </c>
      <c r="L51" s="10"/>
      <c r="M51" s="10"/>
      <c r="N51" s="10"/>
      <c r="O51" s="10"/>
      <c r="P51" s="10"/>
      <c r="Q51" s="10"/>
      <c r="R51" s="10"/>
      <c r="S51" s="47"/>
    </row>
    <row r="52" spans="1:19" ht="12.75">
      <c r="A52" s="3" t="s">
        <v>8</v>
      </c>
      <c r="B52" s="9">
        <v>41.664186655556215</v>
      </c>
      <c r="C52" s="10">
        <v>45.02476361999099</v>
      </c>
      <c r="D52" s="8">
        <f>'на 100 тыс'!AN14</f>
        <v>42.0074710808071</v>
      </c>
      <c r="E52" s="9">
        <v>17.82001782001782</v>
      </c>
      <c r="F52" s="10">
        <v>23.80810666031784</v>
      </c>
      <c r="G52" s="8">
        <v>45.02476361999099</v>
      </c>
      <c r="H52" s="44">
        <v>34.201391410437026</v>
      </c>
      <c r="I52" s="10">
        <v>53.15826930618291</v>
      </c>
      <c r="J52" s="10">
        <v>39.096804654844405</v>
      </c>
      <c r="K52" s="10">
        <v>33.605976864645676</v>
      </c>
      <c r="L52" s="10"/>
      <c r="M52" s="10"/>
      <c r="N52" s="10"/>
      <c r="O52" s="10"/>
      <c r="P52" s="10"/>
      <c r="Q52" s="10"/>
      <c r="R52" s="10"/>
      <c r="S52" s="47"/>
    </row>
    <row r="53" spans="1:19" ht="12.75">
      <c r="A53" s="3" t="s">
        <v>9</v>
      </c>
      <c r="B53" s="9">
        <v>200.57766367137356</v>
      </c>
      <c r="C53" s="10">
        <v>99.58014856281623</v>
      </c>
      <c r="D53" s="8">
        <f>'на 100 тыс'!AN15</f>
        <v>73.45402546945823</v>
      </c>
      <c r="E53" s="9">
        <v>212.07221058770511</v>
      </c>
      <c r="F53" s="10">
        <v>157.7877620881472</v>
      </c>
      <c r="G53" s="8">
        <v>99.58014856281623</v>
      </c>
      <c r="H53" s="44">
        <v>31.68801808590806</v>
      </c>
      <c r="I53" s="10">
        <v>32.83453547206373</v>
      </c>
      <c r="J53" s="10">
        <v>43.40600043168574</v>
      </c>
      <c r="K53" s="10">
        <v>40.80779192747679</v>
      </c>
      <c r="L53" s="10"/>
      <c r="M53" s="10"/>
      <c r="N53" s="10"/>
      <c r="O53" s="10"/>
      <c r="P53" s="10"/>
      <c r="Q53" s="10"/>
      <c r="R53" s="10"/>
      <c r="S53" s="47"/>
    </row>
    <row r="54" spans="1:19" ht="12.75">
      <c r="A54" s="3" t="s">
        <v>10</v>
      </c>
      <c r="B54" s="9">
        <v>161.7001617001617</v>
      </c>
      <c r="C54" s="10">
        <v>92.59795127032814</v>
      </c>
      <c r="D54" s="8">
        <f>'на 100 тыс'!AN16</f>
        <v>70.49638778839432</v>
      </c>
      <c r="E54" s="9">
        <v>148.0553499231251</v>
      </c>
      <c r="F54" s="10">
        <v>155.92515592515593</v>
      </c>
      <c r="G54" s="8">
        <v>92.59795127032814</v>
      </c>
      <c r="H54" s="44">
        <v>136.28103478210542</v>
      </c>
      <c r="I54" s="10">
        <v>105.90890676543782</v>
      </c>
      <c r="J54" s="10">
        <v>70.29829876485668</v>
      </c>
      <c r="K54" s="10">
        <v>52.87229084129574</v>
      </c>
      <c r="L54" s="10"/>
      <c r="M54" s="10"/>
      <c r="N54" s="10"/>
      <c r="O54" s="10"/>
      <c r="P54" s="10"/>
      <c r="Q54" s="10"/>
      <c r="R54" s="10"/>
      <c r="S54" s="47"/>
    </row>
    <row r="55" spans="1:19" ht="12.75">
      <c r="A55" s="3" t="s">
        <v>11</v>
      </c>
      <c r="B55" s="9">
        <v>241.0883416566213</v>
      </c>
      <c r="C55" s="10">
        <v>105.46669010370891</v>
      </c>
      <c r="D55" s="8">
        <f>'на 100 тыс'!AN17</f>
        <v>135.62589670014347</v>
      </c>
      <c r="E55" s="9">
        <v>414.0261934938741</v>
      </c>
      <c r="F55" s="10">
        <v>223.8677458240055</v>
      </c>
      <c r="G55" s="8">
        <v>105.46669010370891</v>
      </c>
      <c r="H55" s="44">
        <v>0</v>
      </c>
      <c r="I55" s="10">
        <v>107.22446827210406</v>
      </c>
      <c r="J55" s="10">
        <v>108.1958393113343</v>
      </c>
      <c r="K55" s="10">
        <v>135.62589670014347</v>
      </c>
      <c r="L55" s="10"/>
      <c r="M55" s="10"/>
      <c r="N55" s="10"/>
      <c r="O55" s="10"/>
      <c r="P55" s="10"/>
      <c r="Q55" s="10"/>
      <c r="R55" s="10"/>
      <c r="S55" s="47"/>
    </row>
    <row r="56" spans="1:19" ht="12.75">
      <c r="A56" s="3" t="s">
        <v>12</v>
      </c>
      <c r="B56" s="9">
        <v>205.77093953140346</v>
      </c>
      <c r="C56" s="10">
        <v>209.30453810293977</v>
      </c>
      <c r="D56" s="8">
        <f>'на 100 тыс'!AN18</f>
        <v>174.7628905685812</v>
      </c>
      <c r="E56" s="9">
        <v>299.0430622009569</v>
      </c>
      <c r="F56" s="10">
        <v>177.71126595893935</v>
      </c>
      <c r="G56" s="8">
        <v>209.30453810293977</v>
      </c>
      <c r="H56" s="44">
        <v>224.0319665112739</v>
      </c>
      <c r="I56" s="10">
        <v>203.12054038626198</v>
      </c>
      <c r="J56" s="10">
        <v>174.2718212892976</v>
      </c>
      <c r="K56" s="10">
        <v>160.19931635453275</v>
      </c>
      <c r="L56" s="10"/>
      <c r="M56" s="10"/>
      <c r="N56" s="10"/>
      <c r="O56" s="10"/>
      <c r="P56" s="10"/>
      <c r="Q56" s="10"/>
      <c r="R56" s="10"/>
      <c r="S56" s="47"/>
    </row>
    <row r="57" spans="1:19" ht="12.75">
      <c r="A57" s="3" t="s">
        <v>13</v>
      </c>
      <c r="B57" s="9">
        <v>221.28447920955125</v>
      </c>
      <c r="C57" s="10">
        <v>123.29822758797842</v>
      </c>
      <c r="D57" s="8">
        <f>'на 100 тыс'!AN19</f>
        <v>126.20599739243806</v>
      </c>
      <c r="E57" s="9">
        <v>398.44707805476094</v>
      </c>
      <c r="F57" s="10">
        <v>210.99217785096747</v>
      </c>
      <c r="G57" s="8">
        <v>123.29822758797842</v>
      </c>
      <c r="H57" s="44">
        <v>0</v>
      </c>
      <c r="I57" s="10">
        <v>62.676599023889025</v>
      </c>
      <c r="J57" s="10">
        <v>62.92568448500653</v>
      </c>
      <c r="K57" s="10">
        <v>110.4302477183833</v>
      </c>
      <c r="L57" s="10"/>
      <c r="M57" s="10"/>
      <c r="N57" s="10"/>
      <c r="O57" s="10"/>
      <c r="P57" s="10"/>
      <c r="Q57" s="10"/>
      <c r="R57" s="10"/>
      <c r="S57" s="47"/>
    </row>
    <row r="58" spans="1:19" ht="12.75">
      <c r="A58" s="3" t="s">
        <v>14</v>
      </c>
      <c r="B58" s="9">
        <v>161.7959348771362</v>
      </c>
      <c r="C58" s="10">
        <v>73.00031285848368</v>
      </c>
      <c r="D58" s="8">
        <f>'на 100 тыс'!AN20</f>
        <v>126.46321070234113</v>
      </c>
      <c r="E58" s="9">
        <v>415.96513815984946</v>
      </c>
      <c r="F58" s="10">
        <v>141.57144301749418</v>
      </c>
      <c r="G58" s="8">
        <v>73.00031285848368</v>
      </c>
      <c r="H58" s="44">
        <v>245.57305245593906</v>
      </c>
      <c r="I58" s="10">
        <v>127.2291166962144</v>
      </c>
      <c r="J58" s="10">
        <v>126.10785953177258</v>
      </c>
      <c r="K58" s="10">
        <v>126.46321070234113</v>
      </c>
      <c r="L58" s="10"/>
      <c r="M58" s="10"/>
      <c r="N58" s="10"/>
      <c r="O58" s="10"/>
      <c r="P58" s="10"/>
      <c r="Q58" s="10"/>
      <c r="R58" s="10"/>
      <c r="S58" s="47"/>
    </row>
    <row r="59" spans="1:19" ht="12.75">
      <c r="A59" s="3" t="s">
        <v>15</v>
      </c>
      <c r="B59" s="9">
        <v>240.96385542168676</v>
      </c>
      <c r="C59" s="10">
        <v>202.27829234536358</v>
      </c>
      <c r="D59" s="8">
        <f>'на 100 тыс'!AN21</f>
        <v>164.6348100576902</v>
      </c>
      <c r="E59" s="9">
        <v>163.04901661061857</v>
      </c>
      <c r="F59" s="10">
        <v>230.48716605552644</v>
      </c>
      <c r="G59" s="8">
        <v>202.27829234536358</v>
      </c>
      <c r="H59" s="44">
        <v>125.34866389864791</v>
      </c>
      <c r="I59" s="10">
        <v>194.82593420632386</v>
      </c>
      <c r="J59" s="10">
        <v>175.11701317078482</v>
      </c>
      <c r="K59" s="10">
        <v>131.70784804615218</v>
      </c>
      <c r="L59" s="10"/>
      <c r="M59" s="10"/>
      <c r="N59" s="10"/>
      <c r="O59" s="10"/>
      <c r="P59" s="10"/>
      <c r="Q59" s="10"/>
      <c r="R59" s="10"/>
      <c r="S59" s="47"/>
    </row>
    <row r="60" spans="1:19" ht="12.75">
      <c r="A60" s="3" t="s">
        <v>16</v>
      </c>
      <c r="B60" s="9">
        <v>111.11444788131776</v>
      </c>
      <c r="C60" s="10">
        <v>144.19610670511895</v>
      </c>
      <c r="D60" s="8">
        <f>'на 100 тыс'!AN22</f>
        <v>190.15475798485346</v>
      </c>
      <c r="E60" s="9">
        <v>96.92857575573998</v>
      </c>
      <c r="F60" s="10">
        <v>99.10207513739151</v>
      </c>
      <c r="G60" s="8">
        <v>144.19610670511895</v>
      </c>
      <c r="H60" s="44">
        <v>282.9608267243451</v>
      </c>
      <c r="I60" s="10">
        <v>219.89906272530638</v>
      </c>
      <c r="J60" s="10">
        <v>204.66968000718416</v>
      </c>
      <c r="K60" s="10">
        <v>172.04478103391506</v>
      </c>
      <c r="L60" s="10"/>
      <c r="M60" s="10"/>
      <c r="N60" s="10"/>
      <c r="O60" s="10"/>
      <c r="P60" s="10"/>
      <c r="Q60" s="10"/>
      <c r="R60" s="10"/>
      <c r="S60" s="47"/>
    </row>
    <row r="61" spans="1:19" ht="12.75">
      <c r="A61" s="3" t="s">
        <v>17</v>
      </c>
      <c r="B61" s="9">
        <v>157.94952794629717</v>
      </c>
      <c r="C61" s="10">
        <v>142.91472754589762</v>
      </c>
      <c r="D61" s="8">
        <f>'на 100 тыс'!AN23</f>
        <v>123.23161247315014</v>
      </c>
      <c r="E61" s="9">
        <v>138.74066168623267</v>
      </c>
      <c r="F61" s="10">
        <v>140.00071795239975</v>
      </c>
      <c r="G61" s="8">
        <v>142.91472754589762</v>
      </c>
      <c r="H61" s="44">
        <v>258.87353878852286</v>
      </c>
      <c r="I61" s="10">
        <v>178.82663344204624</v>
      </c>
      <c r="J61" s="10">
        <v>148.9519294867047</v>
      </c>
      <c r="K61" s="10">
        <v>112.02873861195467</v>
      </c>
      <c r="L61" s="10"/>
      <c r="M61" s="10"/>
      <c r="N61" s="10"/>
      <c r="O61" s="10"/>
      <c r="P61" s="10"/>
      <c r="Q61" s="10"/>
      <c r="R61" s="10"/>
      <c r="S61" s="47"/>
    </row>
    <row r="62" spans="1:19" ht="12.75">
      <c r="A62" s="3" t="s">
        <v>18</v>
      </c>
      <c r="B62" s="9">
        <v>114.25773280013058</v>
      </c>
      <c r="C62" s="10">
        <v>111.65791323766594</v>
      </c>
      <c r="D62" s="8">
        <f>'на 100 тыс'!AN24</f>
        <v>99.43707112626863</v>
      </c>
      <c r="E62" s="9">
        <v>221.46164686933764</v>
      </c>
      <c r="F62" s="10">
        <v>102.01583285725944</v>
      </c>
      <c r="G62" s="8">
        <v>111.65791323766594</v>
      </c>
      <c r="H62" s="44">
        <v>146.07336338447539</v>
      </c>
      <c r="I62" s="10">
        <v>100.90566974070552</v>
      </c>
      <c r="J62" s="10">
        <v>82.631384311953</v>
      </c>
      <c r="K62" s="10">
        <v>87.00743723548506</v>
      </c>
      <c r="L62" s="10"/>
      <c r="M62" s="10"/>
      <c r="N62" s="10"/>
      <c r="O62" s="10"/>
      <c r="P62" s="10"/>
      <c r="Q62" s="10"/>
      <c r="R62" s="10"/>
      <c r="S62" s="47"/>
    </row>
    <row r="63" spans="1:19" ht="12.75">
      <c r="A63" s="3" t="s">
        <v>19</v>
      </c>
      <c r="B63" s="9">
        <v>118.17107535678575</v>
      </c>
      <c r="C63" s="10">
        <v>101.46665436767826</v>
      </c>
      <c r="D63" s="8">
        <f>'на 100 тыс'!AN25</f>
        <v>56.626731561213035</v>
      </c>
      <c r="E63" s="9">
        <v>205.35714285714286</v>
      </c>
      <c r="F63" s="10">
        <v>99.99090991728025</v>
      </c>
      <c r="G63" s="8">
        <v>101.46665436767826</v>
      </c>
      <c r="H63" s="44">
        <v>0</v>
      </c>
      <c r="I63" s="10">
        <v>0</v>
      </c>
      <c r="J63" s="10">
        <v>37.6450767502808</v>
      </c>
      <c r="K63" s="10">
        <v>56.626731561213035</v>
      </c>
      <c r="L63" s="10"/>
      <c r="M63" s="10"/>
      <c r="N63" s="10"/>
      <c r="O63" s="10"/>
      <c r="P63" s="10"/>
      <c r="Q63" s="10"/>
      <c r="R63" s="10"/>
      <c r="S63" s="47"/>
    </row>
    <row r="64" spans="1:19" ht="12.75">
      <c r="A64" s="3" t="s">
        <v>20</v>
      </c>
      <c r="B64" s="9">
        <v>230.0966405890474</v>
      </c>
      <c r="C64" s="10">
        <v>109.25550179491181</v>
      </c>
      <c r="D64" s="8">
        <f>'на 100 тыс'!AN26</f>
        <v>95.85676938921017</v>
      </c>
      <c r="E64" s="9">
        <v>38.086532602071905</v>
      </c>
      <c r="F64" s="10">
        <v>214.75686454977756</v>
      </c>
      <c r="G64" s="8">
        <v>109.25550179491181</v>
      </c>
      <c r="H64" s="44">
        <v>0</v>
      </c>
      <c r="I64" s="10">
        <v>95.20836584985172</v>
      </c>
      <c r="J64" s="10">
        <v>95.58741978927355</v>
      </c>
      <c r="K64" s="10">
        <v>95.85676938921017</v>
      </c>
      <c r="L64" s="10"/>
      <c r="M64" s="10"/>
      <c r="N64" s="10"/>
      <c r="O64" s="10"/>
      <c r="P64" s="10"/>
      <c r="Q64" s="10"/>
      <c r="R64" s="10"/>
      <c r="S64" s="47"/>
    </row>
    <row r="65" spans="1:19" ht="12.75">
      <c r="A65" s="3" t="s">
        <v>21</v>
      </c>
      <c r="B65" s="9">
        <v>192.12295869356387</v>
      </c>
      <c r="C65" s="10">
        <v>109.70353924513518</v>
      </c>
      <c r="D65" s="8">
        <f>'на 100 тыс'!AN27</f>
        <v>127.2478704385319</v>
      </c>
      <c r="E65" s="9">
        <v>289.5505560395634</v>
      </c>
      <c r="F65" s="10">
        <v>189.5267024950022</v>
      </c>
      <c r="G65" s="8">
        <v>109.70353924513518</v>
      </c>
      <c r="H65" s="44">
        <v>30.75355883505289</v>
      </c>
      <c r="I65" s="10">
        <v>63.73253232336423</v>
      </c>
      <c r="J65" s="10">
        <v>137.46450730886528</v>
      </c>
      <c r="K65" s="10">
        <v>119.29487853612366</v>
      </c>
      <c r="L65" s="10"/>
      <c r="M65" s="10"/>
      <c r="N65" s="10"/>
      <c r="O65" s="10"/>
      <c r="P65" s="10"/>
      <c r="Q65" s="10"/>
      <c r="R65" s="10"/>
      <c r="S65" s="47"/>
    </row>
    <row r="66" spans="1:19" ht="12.75">
      <c r="A66" s="3" t="s">
        <v>22</v>
      </c>
      <c r="B66" s="9">
        <v>206.12018392262564</v>
      </c>
      <c r="C66" s="10">
        <v>79.58826338409295</v>
      </c>
      <c r="D66" s="8">
        <f>'на 100 тыс'!AN28</f>
        <v>0</v>
      </c>
      <c r="E66" s="9">
        <v>290.4827294813563</v>
      </c>
      <c r="F66" s="10">
        <v>206.12018392262564</v>
      </c>
      <c r="G66" s="8">
        <v>79.58826338409295</v>
      </c>
      <c r="H66" s="44">
        <v>0</v>
      </c>
      <c r="I66" s="10">
        <v>0</v>
      </c>
      <c r="J66" s="10">
        <v>0</v>
      </c>
      <c r="K66" s="10">
        <v>0</v>
      </c>
      <c r="L66" s="10"/>
      <c r="M66" s="10"/>
      <c r="N66" s="10"/>
      <c r="O66" s="10"/>
      <c r="P66" s="10"/>
      <c r="Q66" s="10"/>
      <c r="R66" s="10"/>
      <c r="S66" s="47"/>
    </row>
    <row r="67" spans="1:19" ht="12.75">
      <c r="A67" s="3" t="s">
        <v>23</v>
      </c>
      <c r="B67" s="9">
        <v>174.00761283306144</v>
      </c>
      <c r="C67" s="10">
        <v>331.49171270718233</v>
      </c>
      <c r="D67" s="8">
        <f>'на 100 тыс'!AN29</f>
        <v>340.65315315315314</v>
      </c>
      <c r="E67" s="9">
        <v>538.3153894870171</v>
      </c>
      <c r="F67" s="10">
        <v>174.00761283306144</v>
      </c>
      <c r="G67" s="8">
        <v>331.49171270718233</v>
      </c>
      <c r="H67" s="44">
        <v>650.4972375690608</v>
      </c>
      <c r="I67" s="10">
        <v>471.8232044198895</v>
      </c>
      <c r="J67" s="10">
        <v>407.63513513513516</v>
      </c>
      <c r="K67" s="10">
        <v>340.65315315315314</v>
      </c>
      <c r="L67" s="10"/>
      <c r="M67" s="10"/>
      <c r="N67" s="10"/>
      <c r="O67" s="10"/>
      <c r="P67" s="10"/>
      <c r="Q67" s="10"/>
      <c r="R67" s="10"/>
      <c r="S67" s="47"/>
    </row>
    <row r="68" spans="1:19" ht="12.75">
      <c r="A68" s="3" t="s">
        <v>24</v>
      </c>
      <c r="B68" s="9">
        <v>148.83028696339704</v>
      </c>
      <c r="C68" s="10">
        <v>60.42576926652412</v>
      </c>
      <c r="D68" s="8">
        <f>'на 100 тыс'!AN30</f>
        <v>84.41467838705175</v>
      </c>
      <c r="E68" s="9">
        <v>162.29249744968934</v>
      </c>
      <c r="F68" s="10">
        <v>134.8774475605786</v>
      </c>
      <c r="G68" s="8">
        <v>60.42576926652412</v>
      </c>
      <c r="H68" s="44">
        <v>109.45430882216229</v>
      </c>
      <c r="I68" s="10">
        <v>141.76815097146044</v>
      </c>
      <c r="J68" s="10">
        <v>93.53053346355983</v>
      </c>
      <c r="K68" s="10">
        <v>70.34556532254314</v>
      </c>
      <c r="L68" s="10"/>
      <c r="M68" s="10"/>
      <c r="N68" s="10"/>
      <c r="O68" s="10"/>
      <c r="P68" s="10"/>
      <c r="Q68" s="10"/>
      <c r="R68" s="10"/>
      <c r="S68" s="47"/>
    </row>
    <row r="69" spans="1:19" ht="12.75">
      <c r="A69" s="3" t="s">
        <v>25</v>
      </c>
      <c r="B69" s="9">
        <v>274.24231769917725</v>
      </c>
      <c r="C69" s="10">
        <v>136.12265367531165</v>
      </c>
      <c r="D69" s="8">
        <f>'на 100 тыс'!AN31</f>
        <v>131.57894736842104</v>
      </c>
      <c r="E69" s="9">
        <v>386.42009384487994</v>
      </c>
      <c r="F69" s="10">
        <v>246.11490049926167</v>
      </c>
      <c r="G69" s="8">
        <v>136.12265367531165</v>
      </c>
      <c r="H69" s="44">
        <v>253.0591775325978</v>
      </c>
      <c r="I69" s="10">
        <v>218.5126808998424</v>
      </c>
      <c r="J69" s="10">
        <v>174.94562853414527</v>
      </c>
      <c r="K69" s="10">
        <v>131.57894736842104</v>
      </c>
      <c r="L69" s="10"/>
      <c r="M69" s="10"/>
      <c r="N69" s="10"/>
      <c r="O69" s="10"/>
      <c r="P69" s="10"/>
      <c r="Q69" s="10"/>
      <c r="R69" s="10"/>
      <c r="S69" s="47"/>
    </row>
    <row r="70" spans="1:19" ht="12.75">
      <c r="A70" s="3" t="s">
        <v>27</v>
      </c>
      <c r="B70" s="9">
        <v>63.07772210968306</v>
      </c>
      <c r="C70" s="10">
        <v>38.31632462337856</v>
      </c>
      <c r="D70" s="10">
        <f>'на 100 тыс'!AN33</f>
        <v>70.51325882367567</v>
      </c>
      <c r="E70" s="9">
        <v>27.491930170497366</v>
      </c>
      <c r="F70" s="10">
        <v>49.426573294900905</v>
      </c>
      <c r="G70" s="10">
        <v>38.31632462337856</v>
      </c>
      <c r="H70" s="55">
        <v>55.01663489215356</v>
      </c>
      <c r="I70" s="10">
        <v>57.007214683563234</v>
      </c>
      <c r="J70" s="10">
        <v>53.12698136429753</v>
      </c>
      <c r="K70" s="10">
        <v>52.179811529519995</v>
      </c>
      <c r="L70" s="10"/>
      <c r="M70" s="10"/>
      <c r="N70" s="10"/>
      <c r="O70" s="10"/>
      <c r="P70" s="10"/>
      <c r="Q70" s="10"/>
      <c r="R70" s="10"/>
      <c r="S70" s="47"/>
    </row>
    <row r="71" spans="1:19" ht="12.75">
      <c r="A71" s="3" t="s">
        <v>28</v>
      </c>
      <c r="B71" s="9">
        <v>136.671936355755</v>
      </c>
      <c r="C71" s="10">
        <v>98.755879538189</v>
      </c>
      <c r="D71" s="10">
        <f>'на 100 тыс'!AN34</f>
        <v>101.72315405465996</v>
      </c>
      <c r="E71" s="9">
        <v>153.63171121308005</v>
      </c>
      <c r="F71" s="10">
        <v>127.49247794380132</v>
      </c>
      <c r="G71" s="10">
        <v>98.755879538189</v>
      </c>
      <c r="H71" s="55">
        <v>155.8327055038586</v>
      </c>
      <c r="I71" s="10">
        <v>142.83968968255581</v>
      </c>
      <c r="J71" s="10">
        <v>127.05280534778976</v>
      </c>
      <c r="K71" s="10">
        <v>95.55811441498359</v>
      </c>
      <c r="L71" s="10"/>
      <c r="M71" s="10"/>
      <c r="N71" s="10"/>
      <c r="O71" s="10"/>
      <c r="P71" s="10"/>
      <c r="Q71" s="10"/>
      <c r="R71" s="10"/>
      <c r="S71" s="47"/>
    </row>
    <row r="72" spans="1:19" ht="12.75">
      <c r="A72" s="3" t="s">
        <v>29</v>
      </c>
      <c r="B72" s="9">
        <v>119.06141672549495</v>
      </c>
      <c r="C72" s="10">
        <v>120.49466229785435</v>
      </c>
      <c r="D72" s="10">
        <f>'на 100 тыс'!AN35</f>
        <v>125.51199531889995</v>
      </c>
      <c r="E72" s="9">
        <v>170.3165575028649</v>
      </c>
      <c r="F72" s="10">
        <v>113.79321244560579</v>
      </c>
      <c r="G72" s="10">
        <v>120.49466229785435</v>
      </c>
      <c r="H72" s="55">
        <v>186.67159919670223</v>
      </c>
      <c r="I72" s="10">
        <v>167.63555649508507</v>
      </c>
      <c r="J72" s="10">
        <v>132.6474812490026</v>
      </c>
      <c r="K72" s="10">
        <v>115.85722644821533</v>
      </c>
      <c r="L72" s="10"/>
      <c r="M72" s="10"/>
      <c r="N72" s="10"/>
      <c r="O72" s="10"/>
      <c r="P72" s="10"/>
      <c r="Q72" s="10"/>
      <c r="R72" s="10"/>
      <c r="S72" s="47"/>
    </row>
    <row r="73" spans="1:19" ht="12.75">
      <c r="A73" s="3" t="s">
        <v>30</v>
      </c>
      <c r="B73" s="9">
        <v>136.43385967376256</v>
      </c>
      <c r="C73" s="10">
        <v>62.27775880426703</v>
      </c>
      <c r="D73" s="10">
        <f>'на 100 тыс'!AN36</f>
        <v>103.40216757484968</v>
      </c>
      <c r="E73" s="9">
        <v>148.12109406704002</v>
      </c>
      <c r="F73" s="10">
        <v>126.40195822716238</v>
      </c>
      <c r="G73" s="10">
        <v>62.27775880426703</v>
      </c>
      <c r="H73" s="55">
        <v>23.6534945858529</v>
      </c>
      <c r="I73" s="10">
        <v>122.54655764710608</v>
      </c>
      <c r="J73" s="10">
        <v>113.22059799328414</v>
      </c>
      <c r="K73" s="10">
        <v>91.2372066836909</v>
      </c>
      <c r="L73" s="10"/>
      <c r="M73" s="10"/>
      <c r="N73" s="10"/>
      <c r="O73" s="10"/>
      <c r="P73" s="10"/>
      <c r="Q73" s="10"/>
      <c r="R73" s="10"/>
      <c r="S73" s="47"/>
    </row>
    <row r="74" spans="1:19" ht="12.75">
      <c r="A74" s="3" t="s">
        <v>31</v>
      </c>
      <c r="B74" s="9">
        <v>141.18495228749663</v>
      </c>
      <c r="C74" s="10">
        <v>101.8011752492113</v>
      </c>
      <c r="D74" s="10">
        <f>'на 100 тыс'!AN37</f>
        <v>156.51472572512657</v>
      </c>
      <c r="E74" s="9">
        <v>83.87167633520713</v>
      </c>
      <c r="F74" s="10">
        <v>128.1678999489331</v>
      </c>
      <c r="G74" s="10">
        <v>101.8011752492113</v>
      </c>
      <c r="H74" s="55">
        <v>71.20437845846814</v>
      </c>
      <c r="I74" s="10">
        <v>184.45163436243232</v>
      </c>
      <c r="J74" s="10">
        <v>155.05483468433283</v>
      </c>
      <c r="K74" s="10">
        <v>135.03231239030526</v>
      </c>
      <c r="L74" s="10"/>
      <c r="M74" s="10"/>
      <c r="N74" s="10"/>
      <c r="O74" s="10"/>
      <c r="P74" s="10"/>
      <c r="Q74" s="10"/>
      <c r="R74" s="10"/>
      <c r="S74" s="47"/>
    </row>
    <row r="75" spans="1:19" ht="12.75">
      <c r="A75" s="3"/>
      <c r="B75" s="16"/>
      <c r="C75" s="10"/>
      <c r="D75" s="47"/>
      <c r="E75" s="50"/>
      <c r="F75" s="84"/>
      <c r="G75" s="10"/>
      <c r="H75" s="55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164"/>
    </row>
    <row r="76" spans="1:19" ht="13.5" thickBot="1">
      <c r="A76" s="4" t="s">
        <v>34</v>
      </c>
      <c r="B76" s="52">
        <v>114.2814209649069</v>
      </c>
      <c r="C76" s="85">
        <v>77.43743384866023</v>
      </c>
      <c r="D76" s="53">
        <f>'на 100 тыс'!AN41</f>
        <v>96.71315358216884</v>
      </c>
      <c r="E76" s="52">
        <v>120.20252543924336</v>
      </c>
      <c r="F76" s="85">
        <v>100.9</v>
      </c>
      <c r="G76" s="85">
        <v>77.4</v>
      </c>
      <c r="H76" s="165">
        <v>94.7</v>
      </c>
      <c r="I76" s="166">
        <v>98.5</v>
      </c>
      <c r="J76" s="166">
        <v>90.7</v>
      </c>
      <c r="K76" s="166">
        <v>82</v>
      </c>
      <c r="L76" s="166"/>
      <c r="M76" s="166"/>
      <c r="N76" s="166"/>
      <c r="O76" s="166"/>
      <c r="P76" s="166"/>
      <c r="Q76" s="166"/>
      <c r="R76" s="166"/>
      <c r="S76" s="167"/>
    </row>
  </sheetData>
  <sheetProtection/>
  <mergeCells count="8">
    <mergeCell ref="T5:V5"/>
    <mergeCell ref="E5:S5"/>
    <mergeCell ref="A4:A6"/>
    <mergeCell ref="B4:D5"/>
    <mergeCell ref="A42:A44"/>
    <mergeCell ref="B42:D43"/>
    <mergeCell ref="A40:H40"/>
    <mergeCell ref="E43:S43"/>
  </mergeCells>
  <conditionalFormatting sqref="U7:U38">
    <cfRule type="cellIs" priority="4" dxfId="3" operator="greaterThan" stopIfTrue="1">
      <formula>7</formula>
    </cfRule>
  </conditionalFormatting>
  <conditionalFormatting sqref="V7:V38">
    <cfRule type="cellIs" priority="2" dxfId="3" operator="greaterThan" stopIfTrue="1">
      <formula>7</formula>
    </cfRule>
  </conditionalFormatting>
  <conditionalFormatting sqref="U7:V38">
    <cfRule type="cellIs" priority="1" dxfId="4" operator="greaterThan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А. Мирошникова</cp:lastModifiedBy>
  <cp:lastPrinted>2016-05-31T04:22:02Z</cp:lastPrinted>
  <dcterms:created xsi:type="dcterms:W3CDTF">2013-04-28T17:57:04Z</dcterms:created>
  <dcterms:modified xsi:type="dcterms:W3CDTF">2016-05-31T09:54:32Z</dcterms:modified>
  <cp:category/>
  <cp:version/>
  <cp:contentType/>
  <cp:contentStatus/>
</cp:coreProperties>
</file>