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240" windowWidth="28830" windowHeight="7125"/>
  </bookViews>
  <sheets>
    <sheet name="Лист1" sheetId="1" r:id="rId1"/>
  </sheets>
  <definedNames>
    <definedName name="_xlnm.Print_Area" localSheetId="0">Лист1!$A$1:$BL$59</definedName>
  </definedNames>
  <calcPr calcId="145621"/>
</workbook>
</file>

<file path=xl/calcChain.xml><?xml version="1.0" encoding="utf-8"?>
<calcChain xmlns="http://schemas.openxmlformats.org/spreadsheetml/2006/main">
  <c r="T54" i="1" l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AX43" i="1"/>
  <c r="AV43" i="1"/>
  <c r="AT43" i="1"/>
  <c r="X43" i="1"/>
  <c r="T43" i="1"/>
  <c r="P43" i="1"/>
  <c r="L43" i="1"/>
  <c r="H43" i="1"/>
  <c r="D43" i="1"/>
  <c r="AX41" i="1"/>
  <c r="AV41" i="1"/>
  <c r="AT41" i="1"/>
  <c r="X41" i="1"/>
  <c r="T41" i="1"/>
  <c r="P41" i="1"/>
  <c r="L41" i="1"/>
  <c r="H41" i="1"/>
  <c r="D41" i="1"/>
  <c r="AX40" i="1"/>
  <c r="AV40" i="1"/>
  <c r="AT40" i="1"/>
  <c r="X40" i="1"/>
  <c r="T40" i="1"/>
  <c r="P40" i="1"/>
  <c r="L40" i="1"/>
  <c r="H40" i="1"/>
  <c r="D40" i="1"/>
  <c r="AY39" i="1"/>
  <c r="AX39" i="1"/>
  <c r="AW39" i="1"/>
  <c r="AV39" i="1"/>
  <c r="AU39" i="1"/>
  <c r="AT39" i="1"/>
  <c r="Y39" i="1"/>
  <c r="X39" i="1"/>
  <c r="U39" i="1"/>
  <c r="T39" i="1"/>
  <c r="Q39" i="1"/>
  <c r="P39" i="1"/>
  <c r="M39" i="1"/>
  <c r="L39" i="1"/>
  <c r="I39" i="1"/>
  <c r="H39" i="1"/>
  <c r="E39" i="1"/>
  <c r="D39" i="1"/>
  <c r="AY38" i="1"/>
  <c r="AX38" i="1"/>
  <c r="AW38" i="1"/>
  <c r="AV38" i="1"/>
  <c r="AU38" i="1"/>
  <c r="AT38" i="1"/>
  <c r="Y38" i="1"/>
  <c r="X38" i="1"/>
  <c r="U38" i="1"/>
  <c r="T38" i="1"/>
  <c r="Q38" i="1"/>
  <c r="P38" i="1"/>
  <c r="M38" i="1"/>
  <c r="L38" i="1"/>
  <c r="I38" i="1"/>
  <c r="H38" i="1"/>
  <c r="E38" i="1"/>
  <c r="D38" i="1"/>
  <c r="AY37" i="1"/>
  <c r="AX37" i="1"/>
  <c r="AW37" i="1"/>
  <c r="AV37" i="1"/>
  <c r="AU37" i="1"/>
  <c r="AT37" i="1"/>
  <c r="Y37" i="1"/>
  <c r="X37" i="1"/>
  <c r="U37" i="1"/>
  <c r="T37" i="1"/>
  <c r="Q37" i="1"/>
  <c r="P37" i="1"/>
  <c r="M37" i="1"/>
  <c r="L37" i="1"/>
  <c r="I37" i="1"/>
  <c r="H37" i="1"/>
  <c r="E37" i="1"/>
  <c r="D37" i="1"/>
  <c r="AY36" i="1"/>
  <c r="AX36" i="1"/>
  <c r="AW36" i="1"/>
  <c r="AV36" i="1"/>
  <c r="AU36" i="1"/>
  <c r="AT36" i="1"/>
  <c r="Y36" i="1"/>
  <c r="X36" i="1"/>
  <c r="U36" i="1"/>
  <c r="T36" i="1"/>
  <c r="Q36" i="1"/>
  <c r="P36" i="1"/>
  <c r="M36" i="1"/>
  <c r="L36" i="1"/>
  <c r="I36" i="1"/>
  <c r="H36" i="1"/>
  <c r="E36" i="1"/>
  <c r="D36" i="1"/>
  <c r="AY35" i="1"/>
  <c r="AX35" i="1"/>
  <c r="AW35" i="1"/>
  <c r="AV35" i="1"/>
  <c r="AU35" i="1"/>
  <c r="AT35" i="1"/>
  <c r="Y35" i="1"/>
  <c r="X35" i="1"/>
  <c r="U35" i="1"/>
  <c r="T35" i="1"/>
  <c r="Q35" i="1"/>
  <c r="P35" i="1"/>
  <c r="M35" i="1"/>
  <c r="L35" i="1"/>
  <c r="I35" i="1"/>
  <c r="H35" i="1"/>
  <c r="E35" i="1"/>
  <c r="D35" i="1"/>
  <c r="AX34" i="1"/>
  <c r="AV34" i="1"/>
  <c r="AT34" i="1"/>
  <c r="X34" i="1"/>
  <c r="T34" i="1"/>
  <c r="P34" i="1"/>
  <c r="L34" i="1"/>
  <c r="H34" i="1"/>
  <c r="D34" i="1"/>
  <c r="AY33" i="1"/>
  <c r="AX33" i="1"/>
  <c r="AW33" i="1"/>
  <c r="AV33" i="1"/>
  <c r="AU33" i="1"/>
  <c r="AT33" i="1"/>
  <c r="Y33" i="1"/>
  <c r="X33" i="1"/>
  <c r="U33" i="1"/>
  <c r="T33" i="1"/>
  <c r="Q33" i="1"/>
  <c r="P33" i="1"/>
  <c r="M33" i="1"/>
  <c r="L33" i="1"/>
  <c r="I33" i="1"/>
  <c r="H33" i="1"/>
  <c r="E33" i="1"/>
  <c r="D33" i="1"/>
  <c r="AY32" i="1"/>
  <c r="AX32" i="1"/>
  <c r="AW32" i="1"/>
  <c r="AV32" i="1"/>
  <c r="AU32" i="1"/>
  <c r="AT32" i="1"/>
  <c r="Y32" i="1"/>
  <c r="X32" i="1"/>
  <c r="U32" i="1"/>
  <c r="T32" i="1"/>
  <c r="Q32" i="1"/>
  <c r="P32" i="1"/>
  <c r="M32" i="1"/>
  <c r="L32" i="1"/>
  <c r="I32" i="1"/>
  <c r="H32" i="1"/>
  <c r="E32" i="1"/>
  <c r="D32" i="1"/>
  <c r="AY31" i="1"/>
  <c r="AX31" i="1"/>
  <c r="AW31" i="1"/>
  <c r="AV31" i="1"/>
  <c r="AU31" i="1"/>
  <c r="AT31" i="1"/>
  <c r="Y31" i="1"/>
  <c r="X31" i="1"/>
  <c r="U31" i="1"/>
  <c r="T31" i="1"/>
  <c r="Q31" i="1"/>
  <c r="P31" i="1"/>
  <c r="M31" i="1"/>
  <c r="L31" i="1"/>
  <c r="I31" i="1"/>
  <c r="H31" i="1"/>
  <c r="E31" i="1"/>
  <c r="D31" i="1"/>
  <c r="AY30" i="1"/>
  <c r="AX30" i="1"/>
  <c r="AW30" i="1"/>
  <c r="AV30" i="1"/>
  <c r="AU30" i="1"/>
  <c r="AT30" i="1"/>
  <c r="Y30" i="1"/>
  <c r="X30" i="1"/>
  <c r="U30" i="1"/>
  <c r="T30" i="1"/>
  <c r="Q30" i="1"/>
  <c r="P30" i="1"/>
  <c r="M30" i="1"/>
  <c r="L30" i="1"/>
  <c r="I30" i="1"/>
  <c r="H30" i="1"/>
  <c r="E30" i="1"/>
  <c r="D30" i="1"/>
  <c r="AY29" i="1"/>
  <c r="AX29" i="1"/>
  <c r="AW29" i="1"/>
  <c r="AV29" i="1"/>
  <c r="AU29" i="1"/>
  <c r="AT29" i="1"/>
  <c r="Y29" i="1"/>
  <c r="X29" i="1"/>
  <c r="U29" i="1"/>
  <c r="T29" i="1"/>
  <c r="Q29" i="1"/>
  <c r="P29" i="1"/>
  <c r="M29" i="1"/>
  <c r="L29" i="1"/>
  <c r="I29" i="1"/>
  <c r="H29" i="1"/>
  <c r="E29" i="1"/>
  <c r="D29" i="1"/>
  <c r="AY28" i="1"/>
  <c r="AX28" i="1"/>
  <c r="AW28" i="1"/>
  <c r="AV28" i="1"/>
  <c r="AU28" i="1"/>
  <c r="AT28" i="1"/>
  <c r="Y28" i="1"/>
  <c r="X28" i="1"/>
  <c r="U28" i="1"/>
  <c r="T28" i="1"/>
  <c r="Q28" i="1"/>
  <c r="P28" i="1"/>
  <c r="M28" i="1"/>
  <c r="L28" i="1"/>
  <c r="I28" i="1"/>
  <c r="H28" i="1"/>
  <c r="E28" i="1"/>
  <c r="D28" i="1"/>
  <c r="AY27" i="1"/>
  <c r="AX27" i="1"/>
  <c r="AW27" i="1"/>
  <c r="AV27" i="1"/>
  <c r="AU27" i="1"/>
  <c r="AT27" i="1"/>
  <c r="Y27" i="1"/>
  <c r="X27" i="1"/>
  <c r="U27" i="1"/>
  <c r="T27" i="1"/>
  <c r="Q27" i="1"/>
  <c r="P27" i="1"/>
  <c r="M27" i="1"/>
  <c r="L27" i="1"/>
  <c r="I27" i="1"/>
  <c r="H27" i="1"/>
  <c r="E27" i="1"/>
  <c r="D27" i="1"/>
  <c r="AY26" i="1"/>
  <c r="AX26" i="1"/>
  <c r="AW26" i="1"/>
  <c r="AV26" i="1"/>
  <c r="AU26" i="1"/>
  <c r="AT26" i="1"/>
  <c r="Y26" i="1"/>
  <c r="X26" i="1"/>
  <c r="U26" i="1"/>
  <c r="T26" i="1"/>
  <c r="Q26" i="1"/>
  <c r="P26" i="1"/>
  <c r="M26" i="1"/>
  <c r="L26" i="1"/>
  <c r="I26" i="1"/>
  <c r="H26" i="1"/>
  <c r="E26" i="1"/>
  <c r="D26" i="1"/>
  <c r="AY25" i="1"/>
  <c r="AX25" i="1"/>
  <c r="AW25" i="1"/>
  <c r="AV25" i="1"/>
  <c r="AU25" i="1"/>
  <c r="AT25" i="1"/>
  <c r="Y25" i="1"/>
  <c r="X25" i="1"/>
  <c r="U25" i="1"/>
  <c r="T25" i="1"/>
  <c r="Q25" i="1"/>
  <c r="P25" i="1"/>
  <c r="M25" i="1"/>
  <c r="L25" i="1"/>
  <c r="I25" i="1"/>
  <c r="H25" i="1"/>
  <c r="E25" i="1"/>
  <c r="D25" i="1"/>
  <c r="AY24" i="1"/>
  <c r="AX24" i="1"/>
  <c r="AW24" i="1"/>
  <c r="AV24" i="1"/>
  <c r="AU24" i="1"/>
  <c r="AT24" i="1"/>
  <c r="Y24" i="1"/>
  <c r="X24" i="1"/>
  <c r="U24" i="1"/>
  <c r="T24" i="1"/>
  <c r="Q24" i="1"/>
  <c r="P24" i="1"/>
  <c r="M24" i="1"/>
  <c r="L24" i="1"/>
  <c r="I24" i="1"/>
  <c r="H24" i="1"/>
  <c r="E24" i="1"/>
  <c r="D24" i="1"/>
  <c r="AY23" i="1"/>
  <c r="AX23" i="1"/>
  <c r="AW23" i="1"/>
  <c r="AV23" i="1"/>
  <c r="AU23" i="1"/>
  <c r="AT23" i="1"/>
  <c r="Y23" i="1"/>
  <c r="X23" i="1"/>
  <c r="U23" i="1"/>
  <c r="T23" i="1"/>
  <c r="Q23" i="1"/>
  <c r="P23" i="1"/>
  <c r="M23" i="1"/>
  <c r="L23" i="1"/>
  <c r="I23" i="1"/>
  <c r="H23" i="1"/>
  <c r="E23" i="1"/>
  <c r="D23" i="1"/>
  <c r="AY22" i="1"/>
  <c r="AX22" i="1"/>
  <c r="AW22" i="1"/>
  <c r="AV22" i="1"/>
  <c r="AU22" i="1"/>
  <c r="AT22" i="1"/>
  <c r="Y22" i="1"/>
  <c r="X22" i="1"/>
  <c r="U22" i="1"/>
  <c r="T22" i="1"/>
  <c r="Q22" i="1"/>
  <c r="P22" i="1"/>
  <c r="M22" i="1"/>
  <c r="L22" i="1"/>
  <c r="I22" i="1"/>
  <c r="H22" i="1"/>
  <c r="E22" i="1"/>
  <c r="D22" i="1"/>
  <c r="AY21" i="1"/>
  <c r="AX21" i="1"/>
  <c r="AW21" i="1"/>
  <c r="AV21" i="1"/>
  <c r="AU21" i="1"/>
  <c r="AT21" i="1"/>
  <c r="Y21" i="1"/>
  <c r="X21" i="1"/>
  <c r="U21" i="1"/>
  <c r="T21" i="1"/>
  <c r="Q21" i="1"/>
  <c r="P21" i="1"/>
  <c r="M21" i="1"/>
  <c r="L21" i="1"/>
  <c r="I21" i="1"/>
  <c r="H21" i="1"/>
  <c r="E21" i="1"/>
  <c r="D21" i="1"/>
  <c r="AY20" i="1"/>
  <c r="AX20" i="1"/>
  <c r="AW20" i="1"/>
  <c r="AV20" i="1"/>
  <c r="AU20" i="1"/>
  <c r="AT20" i="1"/>
  <c r="Y20" i="1"/>
  <c r="X20" i="1"/>
  <c r="U20" i="1"/>
  <c r="T20" i="1"/>
  <c r="Q20" i="1"/>
  <c r="P20" i="1"/>
  <c r="M20" i="1"/>
  <c r="L20" i="1"/>
  <c r="I20" i="1"/>
  <c r="H20" i="1"/>
  <c r="E20" i="1"/>
  <c r="D20" i="1"/>
  <c r="AY19" i="1"/>
  <c r="AX19" i="1"/>
  <c r="AW19" i="1"/>
  <c r="AV19" i="1"/>
  <c r="AU19" i="1"/>
  <c r="AT19" i="1"/>
  <c r="Y19" i="1"/>
  <c r="X19" i="1"/>
  <c r="U19" i="1"/>
  <c r="T19" i="1"/>
  <c r="Q19" i="1"/>
  <c r="P19" i="1"/>
  <c r="M19" i="1"/>
  <c r="L19" i="1"/>
  <c r="I19" i="1"/>
  <c r="H19" i="1"/>
  <c r="E19" i="1"/>
  <c r="D19" i="1"/>
  <c r="AY18" i="1"/>
  <c r="AX18" i="1"/>
  <c r="AW18" i="1"/>
  <c r="AV18" i="1"/>
  <c r="AU18" i="1"/>
  <c r="AT18" i="1"/>
  <c r="Y18" i="1"/>
  <c r="X18" i="1"/>
  <c r="U18" i="1"/>
  <c r="T18" i="1"/>
  <c r="Q18" i="1"/>
  <c r="P18" i="1"/>
  <c r="M18" i="1"/>
  <c r="L18" i="1"/>
  <c r="I18" i="1"/>
  <c r="H18" i="1"/>
  <c r="E18" i="1"/>
  <c r="D18" i="1"/>
  <c r="AY17" i="1"/>
  <c r="AX17" i="1"/>
  <c r="AW17" i="1"/>
  <c r="AV17" i="1"/>
  <c r="AU17" i="1"/>
  <c r="AT17" i="1"/>
  <c r="Y17" i="1"/>
  <c r="X17" i="1"/>
  <c r="U17" i="1"/>
  <c r="T17" i="1"/>
  <c r="Q17" i="1"/>
  <c r="P17" i="1"/>
  <c r="M17" i="1"/>
  <c r="L17" i="1"/>
  <c r="I17" i="1"/>
  <c r="H17" i="1"/>
  <c r="E17" i="1"/>
  <c r="D17" i="1"/>
  <c r="AY16" i="1"/>
  <c r="AX16" i="1"/>
  <c r="AW16" i="1"/>
  <c r="AV16" i="1"/>
  <c r="AU16" i="1"/>
  <c r="AT16" i="1"/>
  <c r="Y16" i="1"/>
  <c r="X16" i="1"/>
  <c r="U16" i="1"/>
  <c r="T16" i="1"/>
  <c r="Q16" i="1"/>
  <c r="P16" i="1"/>
  <c r="M16" i="1"/>
  <c r="L16" i="1"/>
  <c r="I16" i="1"/>
  <c r="H16" i="1"/>
  <c r="E16" i="1"/>
  <c r="D16" i="1"/>
  <c r="AY15" i="1"/>
  <c r="AX15" i="1"/>
  <c r="AW15" i="1"/>
  <c r="AV15" i="1"/>
  <c r="AU15" i="1"/>
  <c r="AT15" i="1"/>
  <c r="Y15" i="1"/>
  <c r="X15" i="1"/>
  <c r="U15" i="1"/>
  <c r="T15" i="1"/>
  <c r="Q15" i="1"/>
  <c r="P15" i="1"/>
  <c r="M15" i="1"/>
  <c r="L15" i="1"/>
  <c r="I15" i="1"/>
  <c r="H15" i="1"/>
  <c r="E15" i="1"/>
  <c r="D15" i="1"/>
  <c r="AY14" i="1"/>
  <c r="AX14" i="1"/>
  <c r="AW14" i="1"/>
  <c r="AV14" i="1"/>
  <c r="AU14" i="1"/>
  <c r="AT14" i="1"/>
  <c r="Y14" i="1"/>
  <c r="X14" i="1"/>
  <c r="U14" i="1"/>
  <c r="T14" i="1"/>
  <c r="Q14" i="1"/>
  <c r="P14" i="1"/>
  <c r="M14" i="1"/>
  <c r="L14" i="1"/>
  <c r="I14" i="1"/>
  <c r="H14" i="1"/>
  <c r="E14" i="1"/>
  <c r="D14" i="1"/>
  <c r="AY13" i="1"/>
  <c r="AX13" i="1"/>
  <c r="AW13" i="1"/>
  <c r="AV13" i="1"/>
  <c r="AU13" i="1"/>
  <c r="AT13" i="1"/>
  <c r="Y13" i="1"/>
  <c r="X13" i="1"/>
  <c r="U13" i="1"/>
  <c r="T13" i="1"/>
  <c r="Q13" i="1"/>
  <c r="P13" i="1"/>
  <c r="M13" i="1"/>
  <c r="L13" i="1"/>
  <c r="I13" i="1"/>
  <c r="H13" i="1"/>
  <c r="E13" i="1"/>
  <c r="D13" i="1"/>
  <c r="AY12" i="1"/>
  <c r="AX12" i="1"/>
  <c r="AW12" i="1"/>
  <c r="AV12" i="1"/>
  <c r="AU12" i="1"/>
  <c r="AT12" i="1"/>
  <c r="Y12" i="1"/>
  <c r="X12" i="1"/>
  <c r="U12" i="1"/>
  <c r="T12" i="1"/>
  <c r="Q12" i="1"/>
  <c r="P12" i="1"/>
  <c r="M12" i="1"/>
  <c r="L12" i="1"/>
  <c r="I12" i="1"/>
  <c r="H12" i="1"/>
  <c r="E12" i="1"/>
  <c r="D12" i="1"/>
  <c r="AY11" i="1"/>
  <c r="AX11" i="1"/>
  <c r="AW11" i="1"/>
  <c r="AV11" i="1"/>
  <c r="AU11" i="1"/>
  <c r="AT11" i="1"/>
  <c r="Y11" i="1"/>
  <c r="X11" i="1"/>
  <c r="U11" i="1"/>
  <c r="T11" i="1"/>
  <c r="Q11" i="1"/>
  <c r="P11" i="1"/>
  <c r="M11" i="1"/>
  <c r="L11" i="1"/>
  <c r="I11" i="1"/>
  <c r="H11" i="1"/>
  <c r="E11" i="1"/>
  <c r="D11" i="1"/>
  <c r="AY10" i="1"/>
  <c r="AX10" i="1"/>
  <c r="AW10" i="1"/>
  <c r="AV10" i="1"/>
  <c r="AU10" i="1"/>
  <c r="AT10" i="1"/>
  <c r="Y10" i="1"/>
  <c r="X10" i="1"/>
  <c r="U10" i="1"/>
  <c r="T10" i="1"/>
  <c r="Q10" i="1"/>
  <c r="P10" i="1"/>
  <c r="M10" i="1"/>
  <c r="L10" i="1"/>
  <c r="I10" i="1"/>
  <c r="H10" i="1"/>
  <c r="E10" i="1"/>
  <c r="D10" i="1"/>
  <c r="AY9" i="1"/>
  <c r="AX9" i="1"/>
  <c r="AW9" i="1"/>
  <c r="AV9" i="1"/>
  <c r="AU9" i="1"/>
  <c r="AT9" i="1"/>
  <c r="Y9" i="1"/>
  <c r="X9" i="1"/>
  <c r="U9" i="1"/>
  <c r="T9" i="1"/>
  <c r="Q9" i="1"/>
  <c r="P9" i="1"/>
  <c r="M9" i="1"/>
  <c r="L9" i="1"/>
  <c r="I9" i="1"/>
  <c r="H9" i="1"/>
  <c r="E9" i="1"/>
  <c r="D9" i="1"/>
  <c r="AA34" i="1" l="1"/>
  <c r="E34" i="1" s="1"/>
  <c r="AO41" i="1" l="1"/>
  <c r="AU41" i="1" s="1"/>
  <c r="AO40" i="1"/>
  <c r="AU40" i="1" s="1"/>
  <c r="AO34" i="1"/>
  <c r="AU34" i="1" s="1"/>
  <c r="AO43" i="1" l="1"/>
  <c r="AU43" i="1" s="1"/>
  <c r="AS34" i="1"/>
  <c r="AY34" i="1" s="1"/>
  <c r="AQ34" i="1"/>
  <c r="AW34" i="1" s="1"/>
  <c r="AS40" i="1" l="1"/>
  <c r="AY40" i="1" s="1"/>
  <c r="AQ40" i="1"/>
  <c r="AW40" i="1" s="1"/>
  <c r="AK40" i="1"/>
  <c r="Y40" i="1" s="1"/>
  <c r="AI40" i="1"/>
  <c r="U40" i="1" s="1"/>
  <c r="AG40" i="1"/>
  <c r="Q40" i="1" s="1"/>
  <c r="AE40" i="1"/>
  <c r="M40" i="1" s="1"/>
  <c r="AC40" i="1"/>
  <c r="I40" i="1" s="1"/>
  <c r="AS41" i="1"/>
  <c r="AY41" i="1" s="1"/>
  <c r="AQ41" i="1"/>
  <c r="AW41" i="1" s="1"/>
  <c r="AK41" i="1"/>
  <c r="Y41" i="1" s="1"/>
  <c r="AI41" i="1"/>
  <c r="U41" i="1" s="1"/>
  <c r="AG41" i="1"/>
  <c r="Q41" i="1" s="1"/>
  <c r="AE41" i="1"/>
  <c r="M41" i="1" s="1"/>
  <c r="AC41" i="1"/>
  <c r="I41" i="1" s="1"/>
  <c r="AA41" i="1"/>
  <c r="E41" i="1" s="1"/>
  <c r="AC34" i="1" l="1"/>
  <c r="I34" i="1" s="1"/>
  <c r="AE34" i="1"/>
  <c r="M34" i="1" s="1"/>
  <c r="AG34" i="1"/>
  <c r="Q34" i="1" s="1"/>
  <c r="AI34" i="1"/>
  <c r="U34" i="1" s="1"/>
  <c r="AK34" i="1"/>
  <c r="Y34" i="1" s="1"/>
  <c r="AA40" i="1" l="1"/>
  <c r="E40" i="1" s="1"/>
  <c r="AG43" i="1" l="1"/>
  <c r="Q43" i="1" s="1"/>
  <c r="AI43" i="1"/>
  <c r="U43" i="1" s="1"/>
  <c r="AK43" i="1"/>
  <c r="Y43" i="1" s="1"/>
  <c r="AE43" i="1"/>
  <c r="M43" i="1" s="1"/>
  <c r="AA43" i="1"/>
  <c r="E43" i="1" s="1"/>
  <c r="AC43" i="1"/>
  <c r="I43" i="1" s="1"/>
  <c r="AQ43" i="1"/>
  <c r="AW43" i="1" s="1"/>
  <c r="AS43" i="1"/>
  <c r="AY43" i="1" s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D59" i="1"/>
  <c r="T55" i="1" l="1"/>
  <c r="L55" i="1"/>
  <c r="H55" i="1"/>
  <c r="D55" i="1"/>
  <c r="Q55" i="1"/>
  <c r="I55" i="1"/>
  <c r="O55" i="1"/>
  <c r="K55" i="1"/>
  <c r="F55" i="1"/>
  <c r="J55" i="1"/>
  <c r="R55" i="1"/>
  <c r="G55" i="1"/>
  <c r="S55" i="1"/>
  <c r="P55" i="1"/>
  <c r="E55" i="1"/>
  <c r="M55" i="1"/>
  <c r="N55" i="1"/>
</calcChain>
</file>

<file path=xl/sharedStrings.xml><?xml version="1.0" encoding="utf-8"?>
<sst xmlns="http://schemas.openxmlformats.org/spreadsheetml/2006/main" count="99" uniqueCount="81">
  <si>
    <t>Территории</t>
  </si>
  <si>
    <t>Болезни органов дыхания</t>
  </si>
  <si>
    <t>Болезни органов пищеварения</t>
  </si>
  <si>
    <t>Алнашский р-н</t>
  </si>
  <si>
    <t>Балезинский р-н</t>
  </si>
  <si>
    <t>Вавожский р-н</t>
  </si>
  <si>
    <t>Воткинский р-н</t>
  </si>
  <si>
    <t>Глазовский р-н</t>
  </si>
  <si>
    <t>Граховский р-н</t>
  </si>
  <si>
    <t>Дебесский р-н</t>
  </si>
  <si>
    <t>Завьяловский р-н</t>
  </si>
  <si>
    <t>Игринский р-н</t>
  </si>
  <si>
    <t>Камбарский р-н</t>
  </si>
  <si>
    <t>Каракулинский р-н</t>
  </si>
  <si>
    <t>Кезский р-н</t>
  </si>
  <si>
    <t>Кизнерский р-н</t>
  </si>
  <si>
    <t>Киясовский р-н</t>
  </si>
  <si>
    <t>Красногорский р-н</t>
  </si>
  <si>
    <t>М-Пургинский р-н</t>
  </si>
  <si>
    <t>Можгинский р-н</t>
  </si>
  <si>
    <t>Сарапульский р-н</t>
  </si>
  <si>
    <t>Селтинский р-н</t>
  </si>
  <si>
    <t>Сюмсинский р-н</t>
  </si>
  <si>
    <t>Увинский р-н</t>
  </si>
  <si>
    <t>Шарканский р-н</t>
  </si>
  <si>
    <t>Юкаменский р-н</t>
  </si>
  <si>
    <t>Як-Бодьинский р-н</t>
  </si>
  <si>
    <t>Ярский р-н</t>
  </si>
  <si>
    <t>Итого по районам</t>
  </si>
  <si>
    <t>г.Ижевск</t>
  </si>
  <si>
    <t>г.Воткинск</t>
  </si>
  <si>
    <t>г.Глазов</t>
  </si>
  <si>
    <t>г.Можга</t>
  </si>
  <si>
    <t>г.Сарапул</t>
  </si>
  <si>
    <t>Итого по городам</t>
  </si>
  <si>
    <t>г.Можга+Можгин.р-н</t>
  </si>
  <si>
    <t>Итого по УР</t>
  </si>
  <si>
    <t>ПФО</t>
  </si>
  <si>
    <t>РФ</t>
  </si>
  <si>
    <t>Все население</t>
  </si>
  <si>
    <t>в т.ч. в трудоспособном возрасте</t>
  </si>
  <si>
    <t>дыхание</t>
  </si>
  <si>
    <t>пищеварение</t>
  </si>
  <si>
    <t>БСК</t>
  </si>
  <si>
    <t>Болезни системы кровообращения</t>
  </si>
  <si>
    <t>Злокачественные новообразования</t>
  </si>
  <si>
    <t>ЗНО</t>
  </si>
  <si>
    <t>ИБС</t>
  </si>
  <si>
    <t>ЦВБ</t>
  </si>
  <si>
    <t>( на 100 000 соответствующего возраста)</t>
  </si>
  <si>
    <t>всего</t>
  </si>
  <si>
    <t>всего на 100 тыс</t>
  </si>
  <si>
    <t>н.с. на 100 тыс</t>
  </si>
  <si>
    <t>новообразования</t>
  </si>
  <si>
    <t>новообразования на 100 тыс</t>
  </si>
  <si>
    <t xml:space="preserve">  От всех причин</t>
  </si>
  <si>
    <t>умершие по причинам смерти от :</t>
  </si>
  <si>
    <t>некоторых инфекционных и паразитарных болезней</t>
  </si>
  <si>
    <t>из них:</t>
  </si>
  <si>
    <t>новообразований</t>
  </si>
  <si>
    <t xml:space="preserve"> в том числе от:</t>
  </si>
  <si>
    <t>болезней органов дыхания</t>
  </si>
  <si>
    <t>болезней органов пищеварения</t>
  </si>
  <si>
    <t>внешних причин смерти</t>
  </si>
  <si>
    <t>из них от:</t>
  </si>
  <si>
    <t>от туберкулеза</t>
  </si>
  <si>
    <t>транспортных всех видов травм</t>
  </si>
  <si>
    <t>в т. ч.</t>
  </si>
  <si>
    <t>случайных отравлений алкоголем</t>
  </si>
  <si>
    <t>самоубийств</t>
  </si>
  <si>
    <t>убийств</t>
  </si>
  <si>
    <t xml:space="preserve">отравлений и воздействия алкоголем с неопределен-ными намере-ниями
</t>
  </si>
  <si>
    <t>от ДТП</t>
  </si>
  <si>
    <t>на 100 тыс. нас. труд. Возраста</t>
  </si>
  <si>
    <t>%</t>
  </si>
  <si>
    <t>абс.</t>
  </si>
  <si>
    <t>сохраненные жизни</t>
  </si>
  <si>
    <t>Население</t>
  </si>
  <si>
    <t>н.с. (внеш причины)</t>
  </si>
  <si>
    <t xml:space="preserve">2019/2018 </t>
  </si>
  <si>
    <t>Число умерших от некоторых причин в трудоспособном возрасте в разрезе территорий Удмуртской Республики за 5 месяцев 2018- 2019гг.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</si>
</sst>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u val="double"/>
      <sz val="13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 val="double"/>
      <sz val="13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9" fillId="0" borderId="0"/>
    <xf numFmtId="0" fontId="10" fillId="0" borderId="0"/>
    <xf numFmtId="0" fontId="13" fillId="0" borderId="0"/>
  </cellStyleXfs>
  <cellXfs count="206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/>
    <xf numFmtId="164" fontId="2" fillId="0" borderId="18" xfId="0" applyNumberFormat="1" applyFont="1" applyBorder="1"/>
    <xf numFmtId="0" fontId="4" fillId="0" borderId="6" xfId="0" applyFont="1" applyBorder="1"/>
    <xf numFmtId="0" fontId="4" fillId="0" borderId="35" xfId="0" applyFont="1" applyBorder="1"/>
    <xf numFmtId="164" fontId="2" fillId="0" borderId="29" xfId="0" applyNumberFormat="1" applyFont="1" applyBorder="1"/>
    <xf numFmtId="0" fontId="6" fillId="0" borderId="38" xfId="0" applyFont="1" applyBorder="1"/>
    <xf numFmtId="0" fontId="6" fillId="0" borderId="39" xfId="0" applyFont="1" applyBorder="1"/>
    <xf numFmtId="0" fontId="6" fillId="0" borderId="29" xfId="0" applyFont="1" applyBorder="1"/>
    <xf numFmtId="0" fontId="6" fillId="0" borderId="18" xfId="0" applyFont="1" applyBorder="1"/>
    <xf numFmtId="164" fontId="2" fillId="0" borderId="40" xfId="0" applyNumberFormat="1" applyFont="1" applyBorder="1"/>
    <xf numFmtId="164" fontId="2" fillId="0" borderId="34" xfId="0" applyNumberFormat="1" applyFont="1" applyBorder="1"/>
    <xf numFmtId="0" fontId="0" fillId="0" borderId="30" xfId="0" applyBorder="1"/>
    <xf numFmtId="164" fontId="0" fillId="0" borderId="30" xfId="0" applyNumberFormat="1" applyBorder="1"/>
    <xf numFmtId="0" fontId="0" fillId="0" borderId="0" xfId="0" applyBorder="1"/>
    <xf numFmtId="164" fontId="0" fillId="0" borderId="49" xfId="0" applyNumberFormat="1" applyBorder="1"/>
    <xf numFmtId="0" fontId="0" fillId="0" borderId="49" xfId="0" applyBorder="1"/>
    <xf numFmtId="0" fontId="0" fillId="0" borderId="50" xfId="0" applyBorder="1"/>
    <xf numFmtId="0" fontId="0" fillId="0" borderId="19" xfId="0" applyBorder="1"/>
    <xf numFmtId="0" fontId="2" fillId="0" borderId="30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30" xfId="0" applyFont="1" applyBorder="1" applyAlignment="1">
      <alignment horizontal="center" vertical="center" wrapText="1"/>
    </xf>
    <xf numFmtId="0" fontId="3" fillId="0" borderId="30" xfId="0" applyFont="1" applyBorder="1"/>
    <xf numFmtId="0" fontId="3" fillId="0" borderId="30" xfId="0" applyFont="1" applyFill="1" applyBorder="1" applyAlignment="1">
      <alignment horizontal="center"/>
    </xf>
    <xf numFmtId="0" fontId="0" fillId="0" borderId="33" xfId="0" applyBorder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3" xfId="0" applyBorder="1" applyAlignment="1">
      <alignment horizontal="justify" wrapText="1"/>
    </xf>
    <xf numFmtId="0" fontId="0" fillId="0" borderId="4" xfId="0" applyBorder="1" applyAlignment="1">
      <alignment horizontal="justify" wrapText="1"/>
    </xf>
    <xf numFmtId="0" fontId="4" fillId="0" borderId="5" xfId="0" applyFont="1" applyBorder="1" applyAlignment="1">
      <alignment horizontal="justify" wrapText="1"/>
    </xf>
    <xf numFmtId="0" fontId="0" fillId="0" borderId="6" xfId="0" applyBorder="1" applyAlignment="1">
      <alignment horizontal="justify" wrapText="1"/>
    </xf>
    <xf numFmtId="0" fontId="0" fillId="0" borderId="5" xfId="0" applyBorder="1" applyAlignment="1">
      <alignment horizontal="justify" wrapText="1"/>
    </xf>
    <xf numFmtId="0" fontId="0" fillId="0" borderId="30" xfId="0" applyBorder="1" applyAlignment="1">
      <alignment wrapText="1"/>
    </xf>
    <xf numFmtId="1" fontId="0" fillId="0" borderId="30" xfId="0" applyNumberForma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 horizontal="center" wrapText="1"/>
    </xf>
    <xf numFmtId="1" fontId="0" fillId="0" borderId="41" xfId="0" applyNumberForma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wrapText="1"/>
    </xf>
    <xf numFmtId="164" fontId="1" fillId="0" borderId="28" xfId="0" applyNumberFormat="1" applyFont="1" applyFill="1" applyBorder="1" applyAlignment="1">
      <alignment horizontal="center" wrapText="1"/>
    </xf>
    <xf numFmtId="164" fontId="1" fillId="0" borderId="16" xfId="0" applyNumberFormat="1" applyFont="1" applyFill="1" applyBorder="1" applyAlignment="1">
      <alignment horizontal="center" wrapText="1"/>
    </xf>
    <xf numFmtId="164" fontId="1" fillId="0" borderId="30" xfId="0" applyNumberFormat="1" applyFont="1" applyFill="1" applyBorder="1" applyAlignment="1">
      <alignment horizontal="center" wrapText="1"/>
    </xf>
    <xf numFmtId="164" fontId="1" fillId="0" borderId="22" xfId="0" applyNumberFormat="1" applyFont="1" applyFill="1" applyBorder="1" applyAlignment="1">
      <alignment horizontal="center" wrapText="1"/>
    </xf>
    <xf numFmtId="164" fontId="1" fillId="0" borderId="41" xfId="0" applyNumberFormat="1" applyFont="1" applyFill="1" applyBorder="1" applyAlignment="1">
      <alignment horizontal="center" wrapText="1"/>
    </xf>
    <xf numFmtId="164" fontId="6" fillId="0" borderId="8" xfId="0" applyNumberFormat="1" applyFont="1" applyFill="1" applyBorder="1" applyAlignment="1">
      <alignment horizontal="center" wrapText="1"/>
    </xf>
    <xf numFmtId="164" fontId="1" fillId="0" borderId="28" xfId="0" applyNumberFormat="1" applyFont="1" applyBorder="1" applyAlignment="1">
      <alignment horizontal="center" wrapText="1"/>
    </xf>
    <xf numFmtId="164" fontId="1" fillId="0" borderId="20" xfId="0" applyNumberFormat="1" applyFont="1" applyBorder="1" applyAlignment="1">
      <alignment horizontal="center" wrapText="1"/>
    </xf>
    <xf numFmtId="164" fontId="1" fillId="0" borderId="9" xfId="0" applyNumberFormat="1" applyFont="1" applyBorder="1" applyAlignment="1">
      <alignment horizontal="center" wrapText="1"/>
    </xf>
    <xf numFmtId="164" fontId="1" fillId="0" borderId="19" xfId="0" applyNumberFormat="1" applyFont="1" applyBorder="1" applyAlignment="1">
      <alignment horizontal="center" wrapText="1"/>
    </xf>
    <xf numFmtId="164" fontId="1" fillId="0" borderId="32" xfId="0" applyNumberFormat="1" applyFont="1" applyBorder="1" applyAlignment="1">
      <alignment horizontal="center" wrapText="1"/>
    </xf>
    <xf numFmtId="164" fontId="1" fillId="0" borderId="30" xfId="0" applyNumberFormat="1" applyFont="1" applyBorder="1" applyAlignment="1">
      <alignment horizontal="center" wrapText="1"/>
    </xf>
    <xf numFmtId="164" fontId="1" fillId="0" borderId="16" xfId="0" applyNumberFormat="1" applyFont="1" applyBorder="1" applyAlignment="1">
      <alignment horizontal="center" wrapText="1"/>
    </xf>
    <xf numFmtId="164" fontId="1" fillId="0" borderId="15" xfId="0" applyNumberFormat="1" applyFont="1" applyBorder="1" applyAlignment="1">
      <alignment horizontal="center" wrapText="1"/>
    </xf>
    <xf numFmtId="164" fontId="1" fillId="0" borderId="41" xfId="0" applyNumberFormat="1" applyFont="1" applyBorder="1" applyAlignment="1">
      <alignment horizontal="center" wrapText="1"/>
    </xf>
    <xf numFmtId="164" fontId="1" fillId="0" borderId="22" xfId="0" applyNumberFormat="1" applyFont="1" applyBorder="1" applyAlignment="1">
      <alignment horizontal="center" wrapText="1"/>
    </xf>
    <xf numFmtId="164" fontId="1" fillId="0" borderId="23" xfId="0" applyNumberFormat="1" applyFont="1" applyBorder="1" applyAlignment="1">
      <alignment horizontal="center" wrapText="1"/>
    </xf>
    <xf numFmtId="164" fontId="6" fillId="0" borderId="42" xfId="0" applyNumberFormat="1" applyFont="1" applyBorder="1" applyAlignment="1">
      <alignment horizontal="center" wrapText="1"/>
    </xf>
    <xf numFmtId="164" fontId="6" fillId="0" borderId="8" xfId="0" applyNumberFormat="1" applyFont="1" applyBorder="1" applyAlignment="1">
      <alignment horizontal="center" wrapText="1"/>
    </xf>
    <xf numFmtId="164" fontId="2" fillId="0" borderId="42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 wrapText="1"/>
    </xf>
    <xf numFmtId="164" fontId="2" fillId="0" borderId="36" xfId="0" applyNumberFormat="1" applyFont="1" applyBorder="1" applyAlignment="1">
      <alignment horizontal="center" wrapText="1"/>
    </xf>
    <xf numFmtId="164" fontId="2" fillId="0" borderId="8" xfId="0" applyNumberFormat="1" applyFont="1" applyBorder="1" applyAlignment="1">
      <alignment horizontal="center" wrapText="1"/>
    </xf>
    <xf numFmtId="164" fontId="7" fillId="0" borderId="28" xfId="0" applyNumberFormat="1" applyFont="1" applyBorder="1" applyAlignment="1">
      <alignment horizontal="center" wrapText="1"/>
    </xf>
    <xf numFmtId="164" fontId="7" fillId="0" borderId="9" xfId="0" applyNumberFormat="1" applyFont="1" applyBorder="1" applyAlignment="1">
      <alignment horizontal="center" wrapText="1"/>
    </xf>
    <xf numFmtId="164" fontId="7" fillId="0" borderId="9" xfId="0" applyNumberFormat="1" applyFont="1" applyFill="1" applyBorder="1" applyAlignment="1">
      <alignment horizontal="center" wrapText="1"/>
    </xf>
    <xf numFmtId="164" fontId="7" fillId="0" borderId="28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164" fontId="2" fillId="0" borderId="38" xfId="0" applyNumberFormat="1" applyFont="1" applyBorder="1" applyAlignment="1">
      <alignment horizontal="center"/>
    </xf>
    <xf numFmtId="164" fontId="2" fillId="0" borderId="39" xfId="0" applyNumberFormat="1" applyFont="1" applyBorder="1" applyAlignment="1">
      <alignment horizontal="center"/>
    </xf>
    <xf numFmtId="164" fontId="2" fillId="0" borderId="45" xfId="0" applyNumberFormat="1" applyFont="1" applyBorder="1" applyAlignment="1">
      <alignment horizontal="center"/>
    </xf>
    <xf numFmtId="164" fontId="2" fillId="0" borderId="46" xfId="0" applyNumberFormat="1" applyFont="1" applyBorder="1" applyAlignment="1">
      <alignment horizontal="center"/>
    </xf>
    <xf numFmtId="164" fontId="1" fillId="0" borderId="37" xfId="0" applyNumberFormat="1" applyFont="1" applyBorder="1" applyAlignment="1">
      <alignment horizontal="center" wrapText="1"/>
    </xf>
    <xf numFmtId="164" fontId="7" fillId="0" borderId="19" xfId="0" applyNumberFormat="1" applyFont="1" applyBorder="1" applyAlignment="1">
      <alignment horizontal="center" wrapText="1"/>
    </xf>
    <xf numFmtId="164" fontId="7" fillId="0" borderId="52" xfId="0" applyNumberFormat="1" applyFont="1" applyFill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4" fontId="6" fillId="0" borderId="36" xfId="0" applyNumberFormat="1" applyFont="1" applyFill="1" applyBorder="1" applyAlignment="1">
      <alignment horizontal="center" wrapText="1"/>
    </xf>
    <xf numFmtId="164" fontId="2" fillId="0" borderId="28" xfId="0" applyNumberFormat="1" applyFont="1" applyBorder="1"/>
    <xf numFmtId="164" fontId="2" fillId="0" borderId="20" xfId="0" applyNumberFormat="1" applyFont="1" applyBorder="1"/>
    <xf numFmtId="164" fontId="0" fillId="0" borderId="4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 wrapText="1"/>
    </xf>
    <xf numFmtId="164" fontId="0" fillId="0" borderId="32" xfId="0" applyNumberFormat="1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wrapText="1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164" fontId="1" fillId="0" borderId="43" xfId="0" applyNumberFormat="1" applyFont="1" applyBorder="1" applyAlignment="1">
      <alignment horizontal="center" wrapText="1"/>
    </xf>
    <xf numFmtId="164" fontId="1" fillId="0" borderId="55" xfId="0" applyNumberFormat="1" applyFont="1" applyBorder="1" applyAlignment="1">
      <alignment horizontal="center" wrapText="1"/>
    </xf>
    <xf numFmtId="164" fontId="1" fillId="0" borderId="56" xfId="0" applyNumberFormat="1" applyFont="1" applyBorder="1" applyAlignment="1">
      <alignment horizontal="center" wrapText="1"/>
    </xf>
    <xf numFmtId="0" fontId="0" fillId="0" borderId="3" xfId="0" applyFill="1" applyBorder="1" applyAlignment="1">
      <alignment horizontal="justify" wrapText="1"/>
    </xf>
    <xf numFmtId="164" fontId="1" fillId="0" borderId="20" xfId="0" applyNumberFormat="1" applyFont="1" applyFill="1" applyBorder="1" applyAlignment="1">
      <alignment horizontal="center" wrapText="1"/>
    </xf>
    <xf numFmtId="164" fontId="1" fillId="0" borderId="15" xfId="0" applyNumberFormat="1" applyFont="1" applyFill="1" applyBorder="1" applyAlignment="1">
      <alignment horizontal="center" wrapText="1"/>
    </xf>
    <xf numFmtId="164" fontId="1" fillId="0" borderId="32" xfId="0" applyNumberFormat="1" applyFont="1" applyFill="1" applyBorder="1" applyAlignment="1">
      <alignment horizontal="center" wrapText="1"/>
    </xf>
    <xf numFmtId="1" fontId="0" fillId="0" borderId="30" xfId="0" applyNumberForma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164" fontId="0" fillId="0" borderId="9" xfId="0" applyNumberFormat="1" applyFill="1" applyBorder="1" applyAlignment="1">
      <alignment horizontal="center" vertical="center" wrapText="1"/>
    </xf>
    <xf numFmtId="164" fontId="0" fillId="0" borderId="20" xfId="0" applyNumberFormat="1" applyFill="1" applyBorder="1" applyAlignment="1">
      <alignment horizontal="center" vertical="center" wrapText="1"/>
    </xf>
    <xf numFmtId="164" fontId="0" fillId="0" borderId="19" xfId="0" applyNumberFormat="1" applyFill="1" applyBorder="1" applyAlignment="1">
      <alignment horizontal="center" vertical="center" wrapText="1"/>
    </xf>
    <xf numFmtId="164" fontId="0" fillId="0" borderId="32" xfId="0" applyNumberFormat="1" applyFill="1" applyBorder="1" applyAlignment="1">
      <alignment horizontal="center" vertical="center" wrapText="1"/>
    </xf>
    <xf numFmtId="164" fontId="0" fillId="0" borderId="20" xfId="0" applyNumberFormat="1" applyFill="1" applyBorder="1" applyAlignment="1">
      <alignment horizontal="center" wrapText="1"/>
    </xf>
    <xf numFmtId="0" fontId="0" fillId="0" borderId="0" xfId="0" applyFill="1" applyAlignment="1">
      <alignment horizontal="justify" wrapText="1"/>
    </xf>
    <xf numFmtId="164" fontId="2" fillId="0" borderId="24" xfId="0" applyNumberFormat="1" applyFont="1" applyBorder="1" applyAlignment="1">
      <alignment horizontal="center" wrapText="1"/>
    </xf>
    <xf numFmtId="1" fontId="8" fillId="0" borderId="42" xfId="0" applyNumberFormat="1" applyFont="1" applyBorder="1" applyAlignment="1">
      <alignment horizontal="center" vertical="center" wrapText="1"/>
    </xf>
    <xf numFmtId="1" fontId="8" fillId="0" borderId="24" xfId="0" applyNumberFormat="1" applyFont="1" applyBorder="1" applyAlignment="1">
      <alignment horizontal="center" vertical="center" wrapText="1"/>
    </xf>
    <xf numFmtId="164" fontId="8" fillId="0" borderId="9" xfId="0" applyNumberFormat="1" applyFont="1" applyBorder="1" applyAlignment="1">
      <alignment horizontal="center" vertical="center" wrapText="1"/>
    </xf>
    <xf numFmtId="164" fontId="8" fillId="0" borderId="20" xfId="0" applyNumberFormat="1" applyFont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center" vertical="center" wrapText="1"/>
    </xf>
    <xf numFmtId="164" fontId="8" fillId="0" borderId="32" xfId="0" applyNumberFormat="1" applyFont="1" applyBorder="1" applyAlignment="1">
      <alignment horizontal="center" vertical="center" wrapText="1"/>
    </xf>
    <xf numFmtId="164" fontId="8" fillId="0" borderId="20" xfId="0" applyNumberFormat="1" applyFont="1" applyBorder="1" applyAlignment="1">
      <alignment horizontal="center" wrapText="1"/>
    </xf>
    <xf numFmtId="0" fontId="8" fillId="0" borderId="0" xfId="0" applyFont="1" applyAlignment="1">
      <alignment horizontal="justify" wrapText="1"/>
    </xf>
    <xf numFmtId="0" fontId="8" fillId="0" borderId="4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justify" wrapText="1"/>
    </xf>
    <xf numFmtId="0" fontId="8" fillId="0" borderId="24" xfId="0" applyFont="1" applyBorder="1" applyAlignment="1">
      <alignment horizontal="center" vertical="center" wrapText="1"/>
    </xf>
    <xf numFmtId="164" fontId="7" fillId="0" borderId="43" xfId="0" applyNumberFormat="1" applyFont="1" applyFill="1" applyBorder="1" applyAlignment="1">
      <alignment horizontal="center" wrapText="1"/>
    </xf>
    <xf numFmtId="0" fontId="2" fillId="0" borderId="57" xfId="0" applyFont="1" applyBorder="1" applyAlignment="1">
      <alignment horizontal="center"/>
    </xf>
    <xf numFmtId="164" fontId="1" fillId="0" borderId="38" xfId="0" applyNumberFormat="1" applyFont="1" applyBorder="1" applyAlignment="1">
      <alignment horizontal="center" wrapText="1"/>
    </xf>
    <xf numFmtId="164" fontId="0" fillId="0" borderId="22" xfId="0" applyNumberFormat="1" applyBorder="1" applyAlignment="1">
      <alignment horizontal="center"/>
    </xf>
    <xf numFmtId="164" fontId="1" fillId="0" borderId="40" xfId="0" applyNumberFormat="1" applyFont="1" applyBorder="1" applyAlignment="1">
      <alignment horizontal="center" wrapText="1"/>
    </xf>
    <xf numFmtId="164" fontId="1" fillId="0" borderId="31" xfId="0" applyNumberFormat="1" applyFont="1" applyBorder="1" applyAlignment="1">
      <alignment horizontal="center" wrapText="1"/>
    </xf>
    <xf numFmtId="164" fontId="1" fillId="0" borderId="31" xfId="0" applyNumberFormat="1" applyFont="1" applyFill="1" applyBorder="1" applyAlignment="1">
      <alignment horizontal="center" wrapText="1"/>
    </xf>
    <xf numFmtId="164" fontId="1" fillId="0" borderId="47" xfId="0" applyNumberFormat="1" applyFont="1" applyBorder="1" applyAlignment="1">
      <alignment horizontal="center" wrapText="1"/>
    </xf>
    <xf numFmtId="1" fontId="0" fillId="0" borderId="30" xfId="0" applyNumberFormat="1" applyBorder="1" applyAlignment="1">
      <alignment horizontal="center" wrapText="1"/>
    </xf>
    <xf numFmtId="164" fontId="0" fillId="0" borderId="9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52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42" xfId="0" applyNumberFormat="1" applyFont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164" fontId="4" fillId="2" borderId="46" xfId="0" applyNumberFormat="1" applyFont="1" applyFill="1" applyBorder="1" applyAlignment="1">
      <alignment horizontal="center"/>
    </xf>
    <xf numFmtId="164" fontId="4" fillId="2" borderId="45" xfId="0" applyNumberFormat="1" applyFont="1" applyFill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64" fontId="2" fillId="0" borderId="44" xfId="0" applyNumberFormat="1" applyFont="1" applyBorder="1"/>
    <xf numFmtId="164" fontId="2" fillId="0" borderId="21" xfId="0" applyNumberFormat="1" applyFont="1" applyBorder="1"/>
    <xf numFmtId="164" fontId="4" fillId="2" borderId="58" xfId="0" applyNumberFormat="1" applyFont="1" applyFill="1" applyBorder="1" applyAlignment="1">
      <alignment horizontal="center"/>
    </xf>
    <xf numFmtId="164" fontId="4" fillId="2" borderId="26" xfId="0" applyNumberFormat="1" applyFont="1" applyFill="1" applyBorder="1" applyAlignment="1">
      <alignment horizontal="center"/>
    </xf>
    <xf numFmtId="164" fontId="4" fillId="3" borderId="14" xfId="0" applyNumberFormat="1" applyFont="1" applyFill="1" applyBorder="1" applyAlignment="1">
      <alignment horizontal="center"/>
    </xf>
    <xf numFmtId="164" fontId="4" fillId="3" borderId="51" xfId="0" applyNumberFormat="1" applyFont="1" applyFill="1" applyBorder="1" applyAlignment="1">
      <alignment horizontal="center"/>
    </xf>
    <xf numFmtId="1" fontId="8" fillId="0" borderId="30" xfId="0" applyNumberFormat="1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 vertical="center" wrapText="1"/>
    </xf>
    <xf numFmtId="1" fontId="0" fillId="0" borderId="41" xfId="0" applyNumberFormat="1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1" fontId="0" fillId="0" borderId="28" xfId="0" applyNumberFormat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164" fontId="2" fillId="0" borderId="5" xfId="0" applyNumberFormat="1" applyFont="1" applyBorder="1" applyAlignment="1">
      <alignment horizontal="center" wrapText="1"/>
    </xf>
    <xf numFmtId="1" fontId="0" fillId="0" borderId="42" xfId="0" applyNumberFormat="1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2" fillId="0" borderId="42" xfId="0" applyFont="1" applyFill="1" applyBorder="1" applyAlignment="1">
      <alignment horizontal="center"/>
    </xf>
    <xf numFmtId="0" fontId="0" fillId="0" borderId="30" xfId="0" applyBorder="1"/>
    <xf numFmtId="0" fontId="13" fillId="0" borderId="30" xfId="3" applyBorder="1" applyAlignment="1">
      <alignment wrapText="1"/>
    </xf>
    <xf numFmtId="1" fontId="0" fillId="0" borderId="28" xfId="0" applyNumberFormat="1" applyBorder="1" applyAlignment="1">
      <alignment horizontal="center" vertical="center" wrapText="1"/>
    </xf>
    <xf numFmtId="164" fontId="4" fillId="0" borderId="59" xfId="0" applyNumberFormat="1" applyFont="1" applyBorder="1" applyAlignment="1">
      <alignment horizontal="center"/>
    </xf>
    <xf numFmtId="164" fontId="4" fillId="2" borderId="60" xfId="0" applyNumberFormat="1" applyFont="1" applyFill="1" applyBorder="1" applyAlignment="1">
      <alignment horizontal="center"/>
    </xf>
    <xf numFmtId="164" fontId="4" fillId="2" borderId="42" xfId="0" applyNumberFormat="1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8" fillId="0" borderId="30" xfId="0" applyFont="1" applyBorder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2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0" fillId="0" borderId="36" xfId="0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0" fillId="0" borderId="39" xfId="0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Y59"/>
  <sheetViews>
    <sheetView tabSelected="1" view="pageBreakPreview" zoomScale="90" zoomScaleNormal="100" zoomScaleSheetLayoutView="90" workbookViewId="0">
      <pane xSplit="1" topLeftCell="B1" activePane="topRight" state="frozen"/>
      <selection activeCell="A4" sqref="A4"/>
      <selection pane="topRight" activeCell="C43" sqref="C43"/>
    </sheetView>
  </sheetViews>
  <sheetFormatPr defaultRowHeight="15" x14ac:dyDescent="0.25"/>
  <cols>
    <col min="1" max="1" width="22" customWidth="1"/>
    <col min="2" max="2" width="10.28515625" customWidth="1"/>
    <col min="3" max="3" width="11" customWidth="1"/>
    <col min="4" max="4" width="9.140625" customWidth="1"/>
    <col min="5" max="5" width="11.140625" customWidth="1"/>
    <col min="6" max="6" width="9.140625" customWidth="1"/>
    <col min="7" max="8" width="10.42578125" customWidth="1"/>
    <col min="9" max="9" width="10.7109375" customWidth="1"/>
    <col min="10" max="10" width="9.140625" customWidth="1"/>
    <col min="11" max="11" width="10.28515625" customWidth="1"/>
    <col min="12" max="12" width="9.85546875" customWidth="1"/>
    <col min="13" max="13" width="10" customWidth="1"/>
    <col min="14" max="19" width="9.140625" customWidth="1"/>
    <col min="20" max="20" width="10.42578125" customWidth="1"/>
    <col min="21" max="32" width="9.140625" customWidth="1"/>
    <col min="33" max="33" width="11.5703125" customWidth="1"/>
    <col min="34" max="36" width="9.140625" customWidth="1"/>
    <col min="37" max="37" width="9.28515625" customWidth="1"/>
    <col min="38" max="39" width="9.140625" customWidth="1"/>
  </cols>
  <sheetData>
    <row r="2" spans="1:51" ht="17.25" x14ac:dyDescent="0.3">
      <c r="A2" s="181" t="s">
        <v>80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</row>
    <row r="3" spans="1:51" ht="17.25" x14ac:dyDescent="0.3">
      <c r="A3" s="84"/>
      <c r="B3" s="84"/>
      <c r="C3" s="84"/>
      <c r="D3" s="84"/>
      <c r="E3" s="84"/>
      <c r="F3" s="84"/>
      <c r="G3" s="198"/>
      <c r="H3" s="198"/>
      <c r="I3" s="198"/>
      <c r="J3" s="198"/>
      <c r="K3" s="198"/>
      <c r="L3" s="198"/>
      <c r="M3" s="198"/>
      <c r="N3" s="198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</row>
    <row r="4" spans="1:51" ht="15.75" thickBot="1" x14ac:dyDescent="0.3">
      <c r="F4" s="197" t="s">
        <v>49</v>
      </c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</row>
    <row r="5" spans="1:51" ht="15" customHeight="1" x14ac:dyDescent="0.25">
      <c r="A5" s="199" t="s">
        <v>0</v>
      </c>
      <c r="B5" s="186" t="s">
        <v>45</v>
      </c>
      <c r="C5" s="187"/>
      <c r="D5" s="187"/>
      <c r="E5" s="188"/>
      <c r="F5" s="186" t="s">
        <v>44</v>
      </c>
      <c r="G5" s="187"/>
      <c r="H5" s="187"/>
      <c r="I5" s="187"/>
      <c r="J5" s="186" t="s">
        <v>47</v>
      </c>
      <c r="K5" s="187"/>
      <c r="L5" s="187"/>
      <c r="M5" s="188"/>
      <c r="N5" s="186" t="s">
        <v>48</v>
      </c>
      <c r="O5" s="187"/>
      <c r="P5" s="187"/>
      <c r="Q5" s="188"/>
      <c r="R5" s="187" t="s">
        <v>1</v>
      </c>
      <c r="S5" s="187"/>
      <c r="T5" s="187"/>
      <c r="U5" s="187"/>
      <c r="V5" s="186" t="s">
        <v>2</v>
      </c>
      <c r="W5" s="187"/>
      <c r="X5" s="187"/>
      <c r="Y5" s="188"/>
      <c r="Z5" s="1"/>
      <c r="AA5" s="1"/>
      <c r="AB5" s="1"/>
      <c r="AC5" s="1"/>
      <c r="AD5" s="2"/>
      <c r="AE5" s="2"/>
      <c r="AF5" s="2"/>
      <c r="AG5" s="2"/>
    </row>
    <row r="6" spans="1:51" ht="15.75" thickBot="1" x14ac:dyDescent="0.3">
      <c r="A6" s="200"/>
      <c r="B6" s="189"/>
      <c r="C6" s="190"/>
      <c r="D6" s="190"/>
      <c r="E6" s="191"/>
      <c r="F6" s="189"/>
      <c r="G6" s="190"/>
      <c r="H6" s="190"/>
      <c r="I6" s="190"/>
      <c r="J6" s="189"/>
      <c r="K6" s="190"/>
      <c r="L6" s="190"/>
      <c r="M6" s="191"/>
      <c r="N6" s="189"/>
      <c r="O6" s="190"/>
      <c r="P6" s="190"/>
      <c r="Q6" s="191"/>
      <c r="R6" s="190"/>
      <c r="S6" s="190"/>
      <c r="T6" s="190"/>
      <c r="U6" s="190"/>
      <c r="V6" s="189"/>
      <c r="W6" s="190"/>
      <c r="X6" s="190"/>
      <c r="Y6" s="191"/>
      <c r="Z6" s="1"/>
      <c r="AA6" s="1"/>
      <c r="AB6" s="1"/>
      <c r="AC6" s="1"/>
      <c r="AD6" s="2"/>
      <c r="AE6" s="2"/>
      <c r="AF6" s="2"/>
      <c r="AG6" s="2"/>
    </row>
    <row r="7" spans="1:51" ht="29.25" customHeight="1" thickBot="1" x14ac:dyDescent="0.3">
      <c r="A7" s="200"/>
      <c r="B7" s="203" t="s">
        <v>39</v>
      </c>
      <c r="C7" s="204"/>
      <c r="D7" s="194" t="s">
        <v>40</v>
      </c>
      <c r="E7" s="195"/>
      <c r="F7" s="192" t="s">
        <v>39</v>
      </c>
      <c r="G7" s="193"/>
      <c r="H7" s="194" t="s">
        <v>40</v>
      </c>
      <c r="I7" s="194"/>
      <c r="J7" s="192" t="s">
        <v>39</v>
      </c>
      <c r="K7" s="193"/>
      <c r="L7" s="194" t="s">
        <v>40</v>
      </c>
      <c r="M7" s="195"/>
      <c r="N7" s="192" t="s">
        <v>39</v>
      </c>
      <c r="O7" s="193"/>
      <c r="P7" s="194" t="s">
        <v>40</v>
      </c>
      <c r="Q7" s="195"/>
      <c r="R7" s="202" t="s">
        <v>39</v>
      </c>
      <c r="S7" s="193"/>
      <c r="T7" s="194" t="s">
        <v>40</v>
      </c>
      <c r="U7" s="194"/>
      <c r="V7" s="192" t="s">
        <v>39</v>
      </c>
      <c r="W7" s="193"/>
      <c r="X7" s="194" t="s">
        <v>40</v>
      </c>
      <c r="Y7" s="195"/>
      <c r="Z7" s="182" t="s">
        <v>46</v>
      </c>
      <c r="AA7" s="183"/>
      <c r="AB7" s="184" t="s">
        <v>43</v>
      </c>
      <c r="AC7" s="196"/>
      <c r="AD7" s="182" t="s">
        <v>47</v>
      </c>
      <c r="AE7" s="183"/>
      <c r="AF7" s="184" t="s">
        <v>48</v>
      </c>
      <c r="AG7" s="185"/>
      <c r="AH7" s="185" t="s">
        <v>41</v>
      </c>
      <c r="AI7" s="196"/>
      <c r="AJ7" s="182" t="s">
        <v>42</v>
      </c>
      <c r="AK7" s="183"/>
      <c r="AL7" s="168" t="s">
        <v>77</v>
      </c>
      <c r="AM7" s="169"/>
      <c r="AN7" s="169" t="s">
        <v>50</v>
      </c>
      <c r="AO7" s="169"/>
      <c r="AP7" s="169" t="s">
        <v>78</v>
      </c>
      <c r="AQ7" s="169"/>
      <c r="AR7" s="169" t="s">
        <v>53</v>
      </c>
      <c r="AS7" s="205"/>
      <c r="AT7" s="168" t="s">
        <v>51</v>
      </c>
      <c r="AU7" s="205"/>
      <c r="AV7" s="168" t="s">
        <v>52</v>
      </c>
      <c r="AW7" s="205"/>
      <c r="AX7" s="168" t="s">
        <v>54</v>
      </c>
      <c r="AY7" s="205"/>
    </row>
    <row r="8" spans="1:51" ht="15.75" thickBot="1" x14ac:dyDescent="0.3">
      <c r="A8" s="201"/>
      <c r="B8" s="82">
        <v>2018</v>
      </c>
      <c r="C8" s="83">
        <v>2019</v>
      </c>
      <c r="D8" s="81">
        <v>2018</v>
      </c>
      <c r="E8" s="80">
        <v>2019</v>
      </c>
      <c r="F8" s="79">
        <v>2018</v>
      </c>
      <c r="G8" s="80">
        <v>2019</v>
      </c>
      <c r="H8" s="81">
        <v>2018</v>
      </c>
      <c r="I8" s="80">
        <v>2019</v>
      </c>
      <c r="J8" s="79">
        <v>2018</v>
      </c>
      <c r="K8" s="80">
        <v>2019</v>
      </c>
      <c r="L8" s="81">
        <v>2018</v>
      </c>
      <c r="M8" s="80">
        <v>2019</v>
      </c>
      <c r="N8" s="79">
        <v>2018</v>
      </c>
      <c r="O8" s="80">
        <v>2019</v>
      </c>
      <c r="P8" s="81">
        <v>2018</v>
      </c>
      <c r="Q8" s="80">
        <v>2019</v>
      </c>
      <c r="R8" s="81">
        <v>2018</v>
      </c>
      <c r="S8" s="80">
        <v>2019</v>
      </c>
      <c r="T8" s="81">
        <v>2018</v>
      </c>
      <c r="U8" s="80">
        <v>2019</v>
      </c>
      <c r="V8" s="125">
        <v>2018</v>
      </c>
      <c r="W8" s="96">
        <v>2019</v>
      </c>
      <c r="X8" s="95">
        <v>2018</v>
      </c>
      <c r="Y8" s="96">
        <v>2019</v>
      </c>
      <c r="Z8" s="82">
        <v>2018</v>
      </c>
      <c r="AA8" s="161">
        <v>2019</v>
      </c>
      <c r="AB8" s="81">
        <v>2018</v>
      </c>
      <c r="AC8" s="80">
        <v>2019</v>
      </c>
      <c r="AD8" s="81">
        <v>2018</v>
      </c>
      <c r="AE8" s="80">
        <v>2019</v>
      </c>
      <c r="AF8" s="81">
        <v>2018</v>
      </c>
      <c r="AG8" s="80">
        <v>2019</v>
      </c>
      <c r="AH8" s="81">
        <v>2018</v>
      </c>
      <c r="AI8" s="80">
        <v>2019</v>
      </c>
      <c r="AJ8" s="81">
        <v>2018</v>
      </c>
      <c r="AK8" s="80">
        <v>2019</v>
      </c>
      <c r="AL8" s="79">
        <v>2018</v>
      </c>
      <c r="AM8" s="80">
        <v>2019</v>
      </c>
      <c r="AN8" s="81">
        <v>2018</v>
      </c>
      <c r="AO8" s="80">
        <v>2019</v>
      </c>
      <c r="AP8" s="81">
        <v>2018</v>
      </c>
      <c r="AQ8" s="80">
        <v>2019</v>
      </c>
      <c r="AR8" s="81">
        <v>2018</v>
      </c>
      <c r="AS8" s="80">
        <v>2019</v>
      </c>
      <c r="AT8" s="81">
        <v>2018</v>
      </c>
      <c r="AU8" s="80">
        <v>2019</v>
      </c>
      <c r="AV8" s="81">
        <v>2018</v>
      </c>
      <c r="AW8" s="80">
        <v>2019</v>
      </c>
      <c r="AX8" s="81">
        <v>2018</v>
      </c>
      <c r="AY8" s="80">
        <v>2019</v>
      </c>
    </row>
    <row r="9" spans="1:51" s="27" customFormat="1" ht="14.25" customHeight="1" x14ac:dyDescent="0.25">
      <c r="A9" s="26" t="s">
        <v>3</v>
      </c>
      <c r="B9" s="39">
        <v>91.360224634159508</v>
      </c>
      <c r="C9" s="40">
        <v>209.92291824991858</v>
      </c>
      <c r="D9" s="46">
        <f t="shared" ref="D9:D41" si="0">Z9*100000/AL9*2.417</f>
        <v>52.09613104860437</v>
      </c>
      <c r="E9" s="47">
        <f t="shared" ref="E9:E41" si="1">AA9*100000/AM9*2.417</f>
        <v>130.24032762151091</v>
      </c>
      <c r="F9" s="133">
        <v>417.64674118472914</v>
      </c>
      <c r="G9" s="134">
        <v>498.56693084355663</v>
      </c>
      <c r="H9" s="46">
        <f t="shared" ref="H9:H41" si="2">AB9*100000/AL9*2.417</f>
        <v>182.33645867011532</v>
      </c>
      <c r="I9" s="47">
        <f t="shared" ref="I9:I41" si="3">AC9*100000/AM9*2.417</f>
        <v>156.2883931458131</v>
      </c>
      <c r="J9" s="48">
        <v>234.92629191641015</v>
      </c>
      <c r="K9" s="46">
        <v>341.12474215611769</v>
      </c>
      <c r="L9" s="46">
        <f t="shared" ref="L9:L41" si="4">AD9*100000/$AL9*2.417</f>
        <v>52.09613104860437</v>
      </c>
      <c r="M9" s="46">
        <f t="shared" ref="M9:M41" si="5">AE9*100000/$AM9*2.417</f>
        <v>78.144196572906552</v>
      </c>
      <c r="N9" s="48">
        <v>117.46314595820508</v>
      </c>
      <c r="O9" s="46">
        <v>118.08164151557919</v>
      </c>
      <c r="P9" s="46">
        <f t="shared" ref="P9:P41" si="6">AF9*100000/$AL9*2.417</f>
        <v>26.048065524302185</v>
      </c>
      <c r="Q9" s="47">
        <f t="shared" ref="Q9:Q41" si="7">AG9*100000/$AM9*2.417</f>
        <v>26.048065524302185</v>
      </c>
      <c r="R9" s="49">
        <v>52.205842648091142</v>
      </c>
      <c r="S9" s="46">
        <v>65.600911953099555</v>
      </c>
      <c r="T9" s="46">
        <f t="shared" ref="T9:T41" si="8">AH9*100000/AL9*2.417</f>
        <v>52.09613104860437</v>
      </c>
      <c r="U9" s="50">
        <f t="shared" ref="U9:U41" si="9">AI9*100000/AM9*2.417</f>
        <v>52.09613104860437</v>
      </c>
      <c r="V9" s="76">
        <v>39.154381986068358</v>
      </c>
      <c r="W9" s="126">
        <v>52.480729562479645</v>
      </c>
      <c r="X9" s="126">
        <f t="shared" ref="X9:X41" si="10">AJ9*100000/AL9*2.417</f>
        <v>26.048065524302185</v>
      </c>
      <c r="Y9" s="128">
        <f t="shared" ref="Y9:Y41" si="11">AK9*100000/AM9*2.417</f>
        <v>52.09613104860437</v>
      </c>
      <c r="Z9" s="154">
        <v>2</v>
      </c>
      <c r="AA9" s="155">
        <v>5</v>
      </c>
      <c r="AB9" s="154">
        <v>7</v>
      </c>
      <c r="AC9" s="155">
        <v>6</v>
      </c>
      <c r="AD9" s="154">
        <v>2</v>
      </c>
      <c r="AE9" s="155">
        <v>3</v>
      </c>
      <c r="AF9" s="155">
        <v>1</v>
      </c>
      <c r="AG9" s="155">
        <v>1</v>
      </c>
      <c r="AH9" s="155">
        <v>2</v>
      </c>
      <c r="AI9" s="155">
        <v>2</v>
      </c>
      <c r="AJ9" s="155">
        <v>1</v>
      </c>
      <c r="AK9" s="155">
        <v>2</v>
      </c>
      <c r="AL9" s="164">
        <v>9279</v>
      </c>
      <c r="AM9" s="38">
        <v>9279</v>
      </c>
      <c r="AN9" s="155">
        <v>24</v>
      </c>
      <c r="AO9" s="155">
        <v>28</v>
      </c>
      <c r="AP9" s="155">
        <v>10</v>
      </c>
      <c r="AQ9" s="155">
        <v>8</v>
      </c>
      <c r="AR9" s="155">
        <v>2</v>
      </c>
      <c r="AS9" s="155">
        <v>6</v>
      </c>
      <c r="AT9" s="90">
        <f t="shared" ref="AT9:AT41" si="12">AN9*100000/$AL9*2.417</f>
        <v>625.15357258325241</v>
      </c>
      <c r="AU9" s="92">
        <f t="shared" ref="AU9:AU41" si="13">AO9*100000/$AM9*2.417</f>
        <v>729.34583468046128</v>
      </c>
      <c r="AV9" s="90">
        <f t="shared" ref="AV9:AV41" si="14">AP9*100000/$AL9*2.417</f>
        <v>260.48065524302183</v>
      </c>
      <c r="AW9" s="93">
        <f t="shared" ref="AW9:AW41" si="15">AQ9*100000/$AM9*2.417</f>
        <v>208.38452419441748</v>
      </c>
      <c r="AX9" s="91">
        <f t="shared" ref="AX9:AX41" si="16">AR9*100000/$AL9*2.417</f>
        <v>52.09613104860437</v>
      </c>
      <c r="AY9" s="94">
        <f t="shared" ref="AY9:AY41" si="17">AS9*100000/$AM9*2.417</f>
        <v>156.2883931458131</v>
      </c>
    </row>
    <row r="10" spans="1:51" s="27" customFormat="1" ht="14.25" customHeight="1" x14ac:dyDescent="0.25">
      <c r="A10" s="28" t="s">
        <v>4</v>
      </c>
      <c r="B10" s="41">
        <v>118.16759558032658</v>
      </c>
      <c r="C10" s="42">
        <v>261.86348862405197</v>
      </c>
      <c r="D10" s="46">
        <f t="shared" si="0"/>
        <v>31.01501347363018</v>
      </c>
      <c r="E10" s="47">
        <f t="shared" si="1"/>
        <v>46.522520210445265</v>
      </c>
      <c r="F10" s="133">
        <v>551.44877937485739</v>
      </c>
      <c r="G10" s="134">
        <v>563.4032634032634</v>
      </c>
      <c r="H10" s="46">
        <f t="shared" si="2"/>
        <v>186.09008084178106</v>
      </c>
      <c r="I10" s="47">
        <f t="shared" si="3"/>
        <v>279.13512126267165</v>
      </c>
      <c r="J10" s="52">
        <v>322.99142791955933</v>
      </c>
      <c r="K10" s="51">
        <v>285.66926031714763</v>
      </c>
      <c r="L10" s="46">
        <f t="shared" si="4"/>
        <v>93.04504042089053</v>
      </c>
      <c r="M10" s="46">
        <f t="shared" si="5"/>
        <v>139.56756063133582</v>
      </c>
      <c r="N10" s="52">
        <v>118.16759558032658</v>
      </c>
      <c r="O10" s="51">
        <v>119.02885846547817</v>
      </c>
      <c r="P10" s="46">
        <f t="shared" si="6"/>
        <v>15.50750673681509</v>
      </c>
      <c r="Q10" s="47">
        <f t="shared" si="7"/>
        <v>15.50750673681509</v>
      </c>
      <c r="R10" s="53">
        <v>157.55679410710209</v>
      </c>
      <c r="S10" s="51">
        <v>55.546800617223148</v>
      </c>
      <c r="T10" s="46">
        <f t="shared" si="8"/>
        <v>31.01501347363018</v>
      </c>
      <c r="U10" s="50">
        <f t="shared" si="9"/>
        <v>31.01501347363018</v>
      </c>
      <c r="V10" s="52">
        <v>39.389198526775523</v>
      </c>
      <c r="W10" s="51">
        <v>103.15834400341441</v>
      </c>
      <c r="X10" s="51">
        <f t="shared" si="10"/>
        <v>31.01501347363018</v>
      </c>
      <c r="Y10" s="129">
        <f t="shared" si="11"/>
        <v>93.04504042089053</v>
      </c>
      <c r="Z10" s="132">
        <v>2</v>
      </c>
      <c r="AA10" s="36">
        <v>3</v>
      </c>
      <c r="AB10" s="132">
        <v>12</v>
      </c>
      <c r="AC10" s="36">
        <v>18</v>
      </c>
      <c r="AD10" s="132">
        <v>6</v>
      </c>
      <c r="AE10" s="36">
        <v>9</v>
      </c>
      <c r="AF10" s="36">
        <v>1</v>
      </c>
      <c r="AG10" s="36">
        <v>1</v>
      </c>
      <c r="AH10" s="36">
        <v>2</v>
      </c>
      <c r="AI10" s="36">
        <v>2</v>
      </c>
      <c r="AJ10" s="36">
        <v>2</v>
      </c>
      <c r="AK10" s="36">
        <v>6</v>
      </c>
      <c r="AL10" s="34">
        <v>15586</v>
      </c>
      <c r="AM10" s="35">
        <v>15586</v>
      </c>
      <c r="AN10" s="36">
        <v>44</v>
      </c>
      <c r="AO10" s="36">
        <v>55</v>
      </c>
      <c r="AP10" s="36">
        <v>23</v>
      </c>
      <c r="AQ10" s="36">
        <v>21</v>
      </c>
      <c r="AR10" s="36">
        <v>2</v>
      </c>
      <c r="AS10" s="36">
        <v>3</v>
      </c>
      <c r="AT10" s="90">
        <f t="shared" si="12"/>
        <v>682.33029641986388</v>
      </c>
      <c r="AU10" s="92">
        <f t="shared" si="13"/>
        <v>852.91287052482983</v>
      </c>
      <c r="AV10" s="90">
        <f t="shared" si="14"/>
        <v>356.67265494674706</v>
      </c>
      <c r="AW10" s="93">
        <f t="shared" si="15"/>
        <v>325.65764147311688</v>
      </c>
      <c r="AX10" s="91">
        <f t="shared" si="16"/>
        <v>31.01501347363018</v>
      </c>
      <c r="AY10" s="94">
        <f t="shared" si="17"/>
        <v>46.522520210445265</v>
      </c>
    </row>
    <row r="11" spans="1:51" s="27" customFormat="1" ht="14.25" customHeight="1" x14ac:dyDescent="0.25">
      <c r="A11" s="28" t="s">
        <v>5</v>
      </c>
      <c r="B11" s="41">
        <v>143.25321040500492</v>
      </c>
      <c r="C11" s="42">
        <v>160.10863804981449</v>
      </c>
      <c r="D11" s="46">
        <f t="shared" si="0"/>
        <v>61.784253578732098</v>
      </c>
      <c r="E11" s="47">
        <f t="shared" si="1"/>
        <v>92.676380368098151</v>
      </c>
      <c r="F11" s="133">
        <v>764.01712216002636</v>
      </c>
      <c r="G11" s="134">
        <v>464.31505034446207</v>
      </c>
      <c r="H11" s="46">
        <f t="shared" si="2"/>
        <v>339.81339468302656</v>
      </c>
      <c r="I11" s="47">
        <f t="shared" si="3"/>
        <v>154.46063394683026</v>
      </c>
      <c r="J11" s="52">
        <v>429.75963121501479</v>
      </c>
      <c r="K11" s="51">
        <v>224.15209326974033</v>
      </c>
      <c r="L11" s="46">
        <f t="shared" si="4"/>
        <v>154.46063394683026</v>
      </c>
      <c r="M11" s="46">
        <f t="shared" si="5"/>
        <v>30.892126789366049</v>
      </c>
      <c r="N11" s="52">
        <v>191.00428054000659</v>
      </c>
      <c r="O11" s="51">
        <v>128.08691043985161</v>
      </c>
      <c r="P11" s="46">
        <f t="shared" si="6"/>
        <v>61.784253578732098</v>
      </c>
      <c r="Q11" s="47">
        <f t="shared" si="7"/>
        <v>30.892126789366049</v>
      </c>
      <c r="R11" s="53">
        <v>95.502140270003295</v>
      </c>
      <c r="S11" s="51">
        <v>144.09777424483306</v>
      </c>
      <c r="T11" s="46">
        <f t="shared" si="8"/>
        <v>92.676380368098151</v>
      </c>
      <c r="U11" s="50">
        <f t="shared" si="9"/>
        <v>61.784253578732098</v>
      </c>
      <c r="V11" s="52">
        <v>63.668093513335521</v>
      </c>
      <c r="W11" s="51">
        <v>80.054319024907244</v>
      </c>
      <c r="X11" s="51">
        <f t="shared" si="10"/>
        <v>30.892126789366049</v>
      </c>
      <c r="Y11" s="129">
        <f t="shared" si="11"/>
        <v>61.784253578732098</v>
      </c>
      <c r="Z11" s="132">
        <v>2</v>
      </c>
      <c r="AA11" s="36">
        <v>3</v>
      </c>
      <c r="AB11" s="132">
        <v>11</v>
      </c>
      <c r="AC11" s="36">
        <v>5</v>
      </c>
      <c r="AD11" s="132">
        <v>5</v>
      </c>
      <c r="AE11" s="36">
        <v>1</v>
      </c>
      <c r="AF11" s="36">
        <v>2</v>
      </c>
      <c r="AG11" s="36">
        <v>1</v>
      </c>
      <c r="AH11" s="36">
        <v>3</v>
      </c>
      <c r="AI11" s="36">
        <v>2</v>
      </c>
      <c r="AJ11" s="36">
        <v>1</v>
      </c>
      <c r="AK11" s="36">
        <v>2</v>
      </c>
      <c r="AL11" s="34">
        <v>7824</v>
      </c>
      <c r="AM11" s="35">
        <v>7824</v>
      </c>
      <c r="AN11" s="36">
        <v>31</v>
      </c>
      <c r="AO11" s="36">
        <v>25</v>
      </c>
      <c r="AP11" s="36">
        <v>10</v>
      </c>
      <c r="AQ11" s="36">
        <v>11</v>
      </c>
      <c r="AR11" s="36">
        <v>2</v>
      </c>
      <c r="AS11" s="36">
        <v>3</v>
      </c>
      <c r="AT11" s="90">
        <f t="shared" si="12"/>
        <v>957.65593047034758</v>
      </c>
      <c r="AU11" s="92">
        <f t="shared" si="13"/>
        <v>772.30316973415131</v>
      </c>
      <c r="AV11" s="90">
        <f t="shared" si="14"/>
        <v>308.92126789366051</v>
      </c>
      <c r="AW11" s="93">
        <f t="shared" si="15"/>
        <v>339.81339468302656</v>
      </c>
      <c r="AX11" s="91">
        <f t="shared" si="16"/>
        <v>61.784253578732098</v>
      </c>
      <c r="AY11" s="94">
        <f t="shared" si="17"/>
        <v>92.676380368098151</v>
      </c>
    </row>
    <row r="12" spans="1:51" s="27" customFormat="1" ht="14.25" customHeight="1" x14ac:dyDescent="0.25">
      <c r="A12" s="28" t="s">
        <v>6</v>
      </c>
      <c r="B12" s="41">
        <v>139.32556511714085</v>
      </c>
      <c r="C12" s="42">
        <v>109.39801670575648</v>
      </c>
      <c r="D12" s="46">
        <f t="shared" si="0"/>
        <v>55.776923076923069</v>
      </c>
      <c r="E12" s="47">
        <f t="shared" si="1"/>
        <v>55.776923076923069</v>
      </c>
      <c r="F12" s="133">
        <v>497.59130398978874</v>
      </c>
      <c r="G12" s="134">
        <v>527.09953503682675</v>
      </c>
      <c r="H12" s="46">
        <f t="shared" si="2"/>
        <v>130.14615384615385</v>
      </c>
      <c r="I12" s="47">
        <f t="shared" si="3"/>
        <v>241.7</v>
      </c>
      <c r="J12" s="52">
        <v>208.98834767571128</v>
      </c>
      <c r="K12" s="51">
        <v>288.41295313335803</v>
      </c>
      <c r="L12" s="46">
        <f t="shared" si="4"/>
        <v>55.776923076923069</v>
      </c>
      <c r="M12" s="46">
        <f t="shared" si="5"/>
        <v>37.184615384615384</v>
      </c>
      <c r="N12" s="52">
        <v>208.98834767571128</v>
      </c>
      <c r="O12" s="51">
        <v>119.34329095173435</v>
      </c>
      <c r="P12" s="46">
        <f t="shared" si="6"/>
        <v>18.592307692307692</v>
      </c>
      <c r="Q12" s="47">
        <f t="shared" si="7"/>
        <v>92.961538461538453</v>
      </c>
      <c r="R12" s="53">
        <v>29.855478239387324</v>
      </c>
      <c r="S12" s="51">
        <v>59.671645475867173</v>
      </c>
      <c r="T12" s="46">
        <f t="shared" si="8"/>
        <v>0</v>
      </c>
      <c r="U12" s="50">
        <f t="shared" si="9"/>
        <v>0</v>
      </c>
      <c r="V12" s="52">
        <v>119.4219129575493</v>
      </c>
      <c r="W12" s="51">
        <v>99.452742459778619</v>
      </c>
      <c r="X12" s="51">
        <f t="shared" si="10"/>
        <v>167.33076923076922</v>
      </c>
      <c r="Y12" s="129">
        <f t="shared" si="11"/>
        <v>111.55384615384614</v>
      </c>
      <c r="Z12" s="132">
        <v>3</v>
      </c>
      <c r="AA12" s="36">
        <v>3</v>
      </c>
      <c r="AB12" s="132">
        <v>7</v>
      </c>
      <c r="AC12" s="36">
        <v>13</v>
      </c>
      <c r="AD12" s="132">
        <v>3</v>
      </c>
      <c r="AE12" s="36">
        <v>2</v>
      </c>
      <c r="AF12" s="36">
        <v>1</v>
      </c>
      <c r="AG12" s="36">
        <v>5</v>
      </c>
      <c r="AH12" s="36"/>
      <c r="AI12" s="36"/>
      <c r="AJ12" s="36">
        <v>9</v>
      </c>
      <c r="AK12" s="36">
        <v>6</v>
      </c>
      <c r="AL12" s="34">
        <v>13000</v>
      </c>
      <c r="AM12" s="35">
        <v>13000</v>
      </c>
      <c r="AN12" s="36">
        <v>37</v>
      </c>
      <c r="AO12" s="36">
        <v>38</v>
      </c>
      <c r="AP12" s="36">
        <v>12</v>
      </c>
      <c r="AQ12" s="36">
        <v>11</v>
      </c>
      <c r="AR12" s="36">
        <v>3</v>
      </c>
      <c r="AS12" s="36">
        <v>3</v>
      </c>
      <c r="AT12" s="90">
        <f t="shared" si="12"/>
        <v>687.9153846153846</v>
      </c>
      <c r="AU12" s="92">
        <f t="shared" si="13"/>
        <v>706.50769230769231</v>
      </c>
      <c r="AV12" s="90">
        <f t="shared" si="14"/>
        <v>223.10769230769228</v>
      </c>
      <c r="AW12" s="93">
        <f t="shared" si="15"/>
        <v>204.51538461538459</v>
      </c>
      <c r="AX12" s="91">
        <f t="shared" si="16"/>
        <v>55.776923076923069</v>
      </c>
      <c r="AY12" s="94">
        <f t="shared" si="17"/>
        <v>55.776923076923069</v>
      </c>
    </row>
    <row r="13" spans="1:51" s="27" customFormat="1" ht="14.25" customHeight="1" x14ac:dyDescent="0.25">
      <c r="A13" s="28" t="s">
        <v>7</v>
      </c>
      <c r="B13" s="41">
        <v>107.55196745280018</v>
      </c>
      <c r="C13" s="42">
        <v>171.03248633000965</v>
      </c>
      <c r="D13" s="46">
        <f t="shared" si="0"/>
        <v>156.84620376378973</v>
      </c>
      <c r="E13" s="47">
        <f t="shared" si="1"/>
        <v>125.47696301103178</v>
      </c>
      <c r="F13" s="133">
        <v>752.86377216960136</v>
      </c>
      <c r="G13" s="134">
        <v>730.77516886458659</v>
      </c>
      <c r="H13" s="46">
        <f t="shared" si="2"/>
        <v>156.84620376378973</v>
      </c>
      <c r="I13" s="47">
        <f t="shared" si="3"/>
        <v>62.738481505515892</v>
      </c>
      <c r="J13" s="52">
        <v>307.29133557942913</v>
      </c>
      <c r="K13" s="51">
        <v>248.77452557092312</v>
      </c>
      <c r="L13" s="46">
        <f t="shared" si="4"/>
        <v>31.369240752757946</v>
      </c>
      <c r="M13" s="46">
        <f t="shared" si="5"/>
        <v>31.369240752757946</v>
      </c>
      <c r="N13" s="52">
        <v>338.020469137372</v>
      </c>
      <c r="O13" s="51">
        <v>404.25860405275</v>
      </c>
      <c r="P13" s="46">
        <f t="shared" si="6"/>
        <v>125.47696301103178</v>
      </c>
      <c r="Q13" s="47">
        <f t="shared" si="7"/>
        <v>31.369240752757946</v>
      </c>
      <c r="R13" s="53">
        <v>92.187400673828733</v>
      </c>
      <c r="S13" s="51">
        <v>186.58089417819232</v>
      </c>
      <c r="T13" s="46">
        <f t="shared" si="8"/>
        <v>62.738481505515892</v>
      </c>
      <c r="U13" s="50">
        <f t="shared" si="9"/>
        <v>0</v>
      </c>
      <c r="V13" s="52">
        <v>153.64566778971457</v>
      </c>
      <c r="W13" s="51">
        <v>155.48407848182694</v>
      </c>
      <c r="X13" s="51">
        <f t="shared" si="10"/>
        <v>125.47696301103178</v>
      </c>
      <c r="Y13" s="129">
        <f t="shared" si="11"/>
        <v>125.47696301103178</v>
      </c>
      <c r="Z13" s="132">
        <v>5</v>
      </c>
      <c r="AA13" s="36">
        <v>4</v>
      </c>
      <c r="AB13" s="132">
        <v>5</v>
      </c>
      <c r="AC13" s="36">
        <v>2</v>
      </c>
      <c r="AD13" s="132">
        <v>1</v>
      </c>
      <c r="AE13" s="36">
        <v>1</v>
      </c>
      <c r="AF13" s="36">
        <v>4</v>
      </c>
      <c r="AG13" s="36">
        <v>1</v>
      </c>
      <c r="AH13" s="36">
        <v>2</v>
      </c>
      <c r="AI13" s="36"/>
      <c r="AJ13" s="36">
        <v>4</v>
      </c>
      <c r="AK13" s="36">
        <v>4</v>
      </c>
      <c r="AL13" s="34">
        <v>7705</v>
      </c>
      <c r="AM13" s="35">
        <v>7705</v>
      </c>
      <c r="AN13" s="36">
        <v>32</v>
      </c>
      <c r="AO13" s="36">
        <v>23</v>
      </c>
      <c r="AP13" s="36">
        <v>12</v>
      </c>
      <c r="AQ13" s="36">
        <v>11</v>
      </c>
      <c r="AR13" s="36">
        <v>5</v>
      </c>
      <c r="AS13" s="36">
        <v>4</v>
      </c>
      <c r="AT13" s="90">
        <f t="shared" si="12"/>
        <v>1003.8157040882543</v>
      </c>
      <c r="AU13" s="92">
        <f t="shared" si="13"/>
        <v>721.49253731343276</v>
      </c>
      <c r="AV13" s="90">
        <f t="shared" si="14"/>
        <v>376.43088903309535</v>
      </c>
      <c r="AW13" s="93">
        <f t="shared" si="15"/>
        <v>345.06164828033741</v>
      </c>
      <c r="AX13" s="91">
        <f t="shared" si="16"/>
        <v>156.84620376378973</v>
      </c>
      <c r="AY13" s="94">
        <f t="shared" si="17"/>
        <v>125.47696301103178</v>
      </c>
    </row>
    <row r="14" spans="1:51" s="27" customFormat="1" ht="14.25" customHeight="1" x14ac:dyDescent="0.25">
      <c r="A14" s="28" t="s">
        <v>8</v>
      </c>
      <c r="B14" s="41">
        <v>300.0248262164846</v>
      </c>
      <c r="C14" s="42">
        <v>303.11010785051417</v>
      </c>
      <c r="D14" s="46">
        <f t="shared" si="0"/>
        <v>61.174386231333841</v>
      </c>
      <c r="E14" s="47">
        <f t="shared" si="1"/>
        <v>61.174386231333841</v>
      </c>
      <c r="F14" s="133">
        <v>630.05213505461768</v>
      </c>
      <c r="G14" s="134">
        <v>727.46425884123391</v>
      </c>
      <c r="H14" s="46">
        <f t="shared" si="2"/>
        <v>367.04631738800299</v>
      </c>
      <c r="I14" s="47">
        <f t="shared" si="3"/>
        <v>367.04631738800299</v>
      </c>
      <c r="J14" s="52">
        <v>360.02979145978151</v>
      </c>
      <c r="K14" s="51">
        <v>303.11010785051417</v>
      </c>
      <c r="L14" s="46">
        <f t="shared" si="4"/>
        <v>122.34877246266768</v>
      </c>
      <c r="M14" s="46">
        <f t="shared" si="5"/>
        <v>244.69754492533536</v>
      </c>
      <c r="N14" s="52">
        <v>120.00993048659383</v>
      </c>
      <c r="O14" s="51">
        <v>363.73212942061696</v>
      </c>
      <c r="P14" s="46">
        <f t="shared" si="6"/>
        <v>122.34877246266768</v>
      </c>
      <c r="Q14" s="47">
        <f t="shared" si="7"/>
        <v>61.174386231333841</v>
      </c>
      <c r="R14" s="53">
        <v>60.004965243296915</v>
      </c>
      <c r="S14" s="51">
        <v>60.622021570102831</v>
      </c>
      <c r="T14" s="46">
        <f t="shared" si="8"/>
        <v>61.174386231333841</v>
      </c>
      <c r="U14" s="50">
        <f t="shared" si="9"/>
        <v>0</v>
      </c>
      <c r="V14" s="52">
        <v>60.004965243296915</v>
      </c>
      <c r="W14" s="51">
        <v>212.1770754953599</v>
      </c>
      <c r="X14" s="51">
        <f t="shared" si="10"/>
        <v>0</v>
      </c>
      <c r="Y14" s="129">
        <f t="shared" si="11"/>
        <v>0</v>
      </c>
      <c r="Z14" s="132">
        <v>1</v>
      </c>
      <c r="AA14" s="36">
        <v>1</v>
      </c>
      <c r="AB14" s="132">
        <v>6</v>
      </c>
      <c r="AC14" s="36">
        <v>6</v>
      </c>
      <c r="AD14" s="132">
        <v>2</v>
      </c>
      <c r="AE14" s="36">
        <v>4</v>
      </c>
      <c r="AF14" s="36">
        <v>2</v>
      </c>
      <c r="AG14" s="36">
        <v>1</v>
      </c>
      <c r="AH14" s="36">
        <v>1</v>
      </c>
      <c r="AI14" s="36"/>
      <c r="AJ14" s="36"/>
      <c r="AK14" s="36"/>
      <c r="AL14" s="34">
        <v>3951</v>
      </c>
      <c r="AM14" s="35">
        <v>3951</v>
      </c>
      <c r="AN14" s="36">
        <v>14</v>
      </c>
      <c r="AO14" s="36">
        <v>13</v>
      </c>
      <c r="AP14" s="36">
        <v>6</v>
      </c>
      <c r="AQ14" s="36">
        <v>2</v>
      </c>
      <c r="AR14" s="36">
        <v>1</v>
      </c>
      <c r="AS14" s="36">
        <v>1</v>
      </c>
      <c r="AT14" s="90">
        <f t="shared" si="12"/>
        <v>856.44140723867361</v>
      </c>
      <c r="AU14" s="92">
        <f t="shared" si="13"/>
        <v>795.26702100733974</v>
      </c>
      <c r="AV14" s="90">
        <f t="shared" si="14"/>
        <v>367.04631738800299</v>
      </c>
      <c r="AW14" s="93">
        <f t="shared" si="15"/>
        <v>122.34877246266768</v>
      </c>
      <c r="AX14" s="91">
        <f t="shared" si="16"/>
        <v>61.174386231333841</v>
      </c>
      <c r="AY14" s="94">
        <f t="shared" si="17"/>
        <v>61.174386231333841</v>
      </c>
    </row>
    <row r="15" spans="1:51" s="27" customFormat="1" ht="14.25" customHeight="1" x14ac:dyDescent="0.25">
      <c r="A15" s="28" t="s">
        <v>9</v>
      </c>
      <c r="B15" s="41">
        <v>162.58303203565123</v>
      </c>
      <c r="C15" s="42">
        <v>204.10403648032425</v>
      </c>
      <c r="D15" s="46">
        <f t="shared" si="0"/>
        <v>113.27917512888611</v>
      </c>
      <c r="E15" s="47">
        <f t="shared" si="1"/>
        <v>113.27917512888611</v>
      </c>
      <c r="F15" s="133">
        <v>630.00924913814845</v>
      </c>
      <c r="G15" s="134">
        <v>469.43928390474576</v>
      </c>
      <c r="H15" s="46">
        <f t="shared" si="2"/>
        <v>188.79862521481019</v>
      </c>
      <c r="I15" s="47">
        <f t="shared" si="3"/>
        <v>226.55835025777222</v>
      </c>
      <c r="J15" s="52">
        <v>365.81182208021522</v>
      </c>
      <c r="K15" s="51">
        <v>183.69363283229183</v>
      </c>
      <c r="L15" s="46">
        <f t="shared" si="4"/>
        <v>113.27917512888611</v>
      </c>
      <c r="M15" s="46">
        <f t="shared" si="5"/>
        <v>37.759725042962039</v>
      </c>
      <c r="N15" s="52">
        <v>223.55166904902043</v>
      </c>
      <c r="O15" s="51">
        <v>204.10403648032425</v>
      </c>
      <c r="P15" s="46">
        <f t="shared" si="6"/>
        <v>37.759725042962039</v>
      </c>
      <c r="Q15" s="47">
        <f t="shared" si="7"/>
        <v>37.759725042962039</v>
      </c>
      <c r="R15" s="53">
        <v>20.322879004456404</v>
      </c>
      <c r="S15" s="51">
        <v>61.231210944097278</v>
      </c>
      <c r="T15" s="46">
        <f t="shared" si="8"/>
        <v>0</v>
      </c>
      <c r="U15" s="50">
        <f t="shared" si="9"/>
        <v>0</v>
      </c>
      <c r="V15" s="52">
        <v>60.968637013369204</v>
      </c>
      <c r="W15" s="51">
        <v>122.46242188819456</v>
      </c>
      <c r="X15" s="51">
        <f t="shared" si="10"/>
        <v>75.519450085924078</v>
      </c>
      <c r="Y15" s="129">
        <f t="shared" si="11"/>
        <v>37.759725042962039</v>
      </c>
      <c r="Z15" s="132">
        <v>3</v>
      </c>
      <c r="AA15" s="36">
        <v>3</v>
      </c>
      <c r="AB15" s="132">
        <v>5</v>
      </c>
      <c r="AC15" s="36">
        <v>6</v>
      </c>
      <c r="AD15" s="132">
        <v>3</v>
      </c>
      <c r="AE15" s="36">
        <v>1</v>
      </c>
      <c r="AF15" s="36">
        <v>1</v>
      </c>
      <c r="AG15" s="36">
        <v>1</v>
      </c>
      <c r="AH15" s="36"/>
      <c r="AI15" s="36"/>
      <c r="AJ15" s="36">
        <v>2</v>
      </c>
      <c r="AK15" s="36">
        <v>1</v>
      </c>
      <c r="AL15" s="34">
        <v>6401</v>
      </c>
      <c r="AM15" s="35">
        <v>6401</v>
      </c>
      <c r="AN15" s="36">
        <v>15</v>
      </c>
      <c r="AO15" s="36">
        <v>23</v>
      </c>
      <c r="AP15" s="36">
        <v>3</v>
      </c>
      <c r="AQ15" s="36">
        <v>13</v>
      </c>
      <c r="AR15" s="36">
        <v>3</v>
      </c>
      <c r="AS15" s="36">
        <v>3</v>
      </c>
      <c r="AT15" s="90">
        <f t="shared" si="12"/>
        <v>566.39587564443059</v>
      </c>
      <c r="AU15" s="92">
        <f t="shared" si="13"/>
        <v>868.47367598812684</v>
      </c>
      <c r="AV15" s="90">
        <f t="shared" si="14"/>
        <v>113.27917512888611</v>
      </c>
      <c r="AW15" s="93">
        <f t="shared" si="15"/>
        <v>490.87642555850647</v>
      </c>
      <c r="AX15" s="91">
        <f t="shared" si="16"/>
        <v>113.27917512888611</v>
      </c>
      <c r="AY15" s="94">
        <f t="shared" si="17"/>
        <v>113.27917512888611</v>
      </c>
    </row>
    <row r="16" spans="1:51" s="27" customFormat="1" ht="14.25" customHeight="1" x14ac:dyDescent="0.25">
      <c r="A16" s="28" t="s">
        <v>10</v>
      </c>
      <c r="B16" s="41">
        <v>151.23381956122168</v>
      </c>
      <c r="C16" s="42">
        <v>146.53208642373428</v>
      </c>
      <c r="D16" s="46">
        <f t="shared" si="0"/>
        <v>83.450339509724941</v>
      </c>
      <c r="E16" s="47">
        <f t="shared" si="1"/>
        <v>83.450339509724941</v>
      </c>
      <c r="F16" s="133">
        <v>415.89300379335964</v>
      </c>
      <c r="G16" s="134">
        <v>526.89197033215089</v>
      </c>
      <c r="H16" s="46">
        <f t="shared" si="2"/>
        <v>183.59074692139487</v>
      </c>
      <c r="I16" s="47">
        <f t="shared" si="3"/>
        <v>116.83047531361491</v>
      </c>
      <c r="J16" s="52">
        <v>242.60425221279311</v>
      </c>
      <c r="K16" s="51">
        <v>330.47662044501766</v>
      </c>
      <c r="L16" s="46">
        <f t="shared" si="4"/>
        <v>50.070203705834963</v>
      </c>
      <c r="M16" s="46">
        <f t="shared" si="5"/>
        <v>66.760271607779956</v>
      </c>
      <c r="N16" s="52">
        <v>100.82254637414779</v>
      </c>
      <c r="O16" s="51">
        <v>137.17897452434698</v>
      </c>
      <c r="P16" s="46">
        <f t="shared" si="6"/>
        <v>55.633559673149954</v>
      </c>
      <c r="Q16" s="47">
        <f t="shared" si="7"/>
        <v>11.12671193462999</v>
      </c>
      <c r="R16" s="53">
        <v>40.959159464497539</v>
      </c>
      <c r="S16" s="51">
        <v>24.941631731699449</v>
      </c>
      <c r="T16" s="46">
        <f t="shared" si="8"/>
        <v>27.816779836574977</v>
      </c>
      <c r="U16" s="50">
        <f t="shared" si="9"/>
        <v>22.253423869259979</v>
      </c>
      <c r="V16" s="52">
        <v>88.219728077379315</v>
      </c>
      <c r="W16" s="51">
        <v>53.000967429861333</v>
      </c>
      <c r="X16" s="51">
        <f t="shared" si="10"/>
        <v>55.633559673149954</v>
      </c>
      <c r="Y16" s="129">
        <f t="shared" si="11"/>
        <v>44.506847738519959</v>
      </c>
      <c r="Z16" s="132">
        <v>15</v>
      </c>
      <c r="AA16" s="36">
        <v>15</v>
      </c>
      <c r="AB16" s="132">
        <v>33</v>
      </c>
      <c r="AC16" s="36">
        <v>21</v>
      </c>
      <c r="AD16" s="132">
        <v>9</v>
      </c>
      <c r="AE16" s="36">
        <v>12</v>
      </c>
      <c r="AF16" s="36">
        <v>10</v>
      </c>
      <c r="AG16" s="36">
        <v>2</v>
      </c>
      <c r="AH16" s="36">
        <v>5</v>
      </c>
      <c r="AI16" s="36">
        <v>4</v>
      </c>
      <c r="AJ16" s="36">
        <v>10</v>
      </c>
      <c r="AK16" s="36">
        <v>8</v>
      </c>
      <c r="AL16" s="34">
        <v>43445</v>
      </c>
      <c r="AM16" s="35">
        <v>43445</v>
      </c>
      <c r="AN16" s="36">
        <v>99</v>
      </c>
      <c r="AO16" s="36">
        <v>84</v>
      </c>
      <c r="AP16" s="36">
        <v>24</v>
      </c>
      <c r="AQ16" s="36">
        <v>24</v>
      </c>
      <c r="AR16" s="36">
        <v>15</v>
      </c>
      <c r="AS16" s="36">
        <v>15</v>
      </c>
      <c r="AT16" s="90">
        <f t="shared" si="12"/>
        <v>550.77224076418463</v>
      </c>
      <c r="AU16" s="92">
        <f t="shared" si="13"/>
        <v>467.32190125445965</v>
      </c>
      <c r="AV16" s="90">
        <f t="shared" si="14"/>
        <v>133.52054321555991</v>
      </c>
      <c r="AW16" s="93">
        <f t="shared" si="15"/>
        <v>133.52054321555991</v>
      </c>
      <c r="AX16" s="91">
        <f t="shared" si="16"/>
        <v>83.450339509724941</v>
      </c>
      <c r="AY16" s="94">
        <f t="shared" si="17"/>
        <v>83.450339509724941</v>
      </c>
    </row>
    <row r="17" spans="1:51" s="27" customFormat="1" ht="14.25" customHeight="1" x14ac:dyDescent="0.25">
      <c r="A17" s="28" t="s">
        <v>11</v>
      </c>
      <c r="B17" s="41">
        <v>160.0397285217679</v>
      </c>
      <c r="C17" s="42">
        <v>208.14211900661144</v>
      </c>
      <c r="D17" s="46">
        <f t="shared" si="0"/>
        <v>12.978574880524084</v>
      </c>
      <c r="E17" s="47">
        <f t="shared" si="1"/>
        <v>77.8714492831445</v>
      </c>
      <c r="F17" s="133">
        <v>573.47569386966836</v>
      </c>
      <c r="G17" s="134">
        <v>503.56964275793098</v>
      </c>
      <c r="H17" s="46">
        <f t="shared" si="2"/>
        <v>272.55007249100572</v>
      </c>
      <c r="I17" s="47">
        <f t="shared" si="3"/>
        <v>129.78574880524081</v>
      </c>
      <c r="J17" s="52">
        <v>293.4061689565745</v>
      </c>
      <c r="K17" s="51">
        <v>194.71359519973328</v>
      </c>
      <c r="L17" s="46">
        <f t="shared" si="4"/>
        <v>129.78574880524081</v>
      </c>
      <c r="M17" s="46">
        <f t="shared" si="5"/>
        <v>25.957149761048168</v>
      </c>
      <c r="N17" s="52">
        <v>200.04966065220989</v>
      </c>
      <c r="O17" s="51">
        <v>221.57064281348963</v>
      </c>
      <c r="P17" s="46">
        <f t="shared" si="6"/>
        <v>64.892874402620407</v>
      </c>
      <c r="Q17" s="47">
        <f t="shared" si="7"/>
        <v>38.93572464157225</v>
      </c>
      <c r="R17" s="53">
        <v>80.019864260883949</v>
      </c>
      <c r="S17" s="51">
        <v>80.571142841268951</v>
      </c>
      <c r="T17" s="46">
        <f t="shared" si="8"/>
        <v>12.978574880524084</v>
      </c>
      <c r="U17" s="50">
        <f t="shared" si="9"/>
        <v>38.93572464157225</v>
      </c>
      <c r="V17" s="52">
        <v>73.351542239143626</v>
      </c>
      <c r="W17" s="51">
        <v>73.856880937829871</v>
      </c>
      <c r="X17" s="51">
        <f t="shared" si="10"/>
        <v>64.892874402620407</v>
      </c>
      <c r="Y17" s="129">
        <f t="shared" si="11"/>
        <v>90.850024163668579</v>
      </c>
      <c r="Z17" s="132">
        <v>1</v>
      </c>
      <c r="AA17" s="36">
        <v>6</v>
      </c>
      <c r="AB17" s="132">
        <v>21</v>
      </c>
      <c r="AC17" s="36">
        <v>10</v>
      </c>
      <c r="AD17" s="132">
        <v>10</v>
      </c>
      <c r="AE17" s="36">
        <v>2</v>
      </c>
      <c r="AF17" s="36">
        <v>5</v>
      </c>
      <c r="AG17" s="36">
        <v>3</v>
      </c>
      <c r="AH17" s="36">
        <v>1</v>
      </c>
      <c r="AI17" s="36">
        <v>3</v>
      </c>
      <c r="AJ17" s="36">
        <v>5</v>
      </c>
      <c r="AK17" s="36">
        <v>7</v>
      </c>
      <c r="AL17" s="34">
        <v>18623</v>
      </c>
      <c r="AM17" s="35">
        <v>18623</v>
      </c>
      <c r="AN17" s="36">
        <v>59</v>
      </c>
      <c r="AO17" s="36">
        <v>55</v>
      </c>
      <c r="AP17" s="36">
        <v>19</v>
      </c>
      <c r="AQ17" s="36">
        <v>19</v>
      </c>
      <c r="AR17" s="36">
        <v>1</v>
      </c>
      <c r="AS17" s="36">
        <v>6</v>
      </c>
      <c r="AT17" s="90">
        <f t="shared" si="12"/>
        <v>765.73591795092091</v>
      </c>
      <c r="AU17" s="92">
        <f t="shared" si="13"/>
        <v>713.82161842882454</v>
      </c>
      <c r="AV17" s="90">
        <f t="shared" si="14"/>
        <v>246.59292272995756</v>
      </c>
      <c r="AW17" s="93">
        <f t="shared" si="15"/>
        <v>246.59292272995756</v>
      </c>
      <c r="AX17" s="91">
        <f t="shared" si="16"/>
        <v>12.978574880524084</v>
      </c>
      <c r="AY17" s="94">
        <f t="shared" si="17"/>
        <v>77.8714492831445</v>
      </c>
    </row>
    <row r="18" spans="1:51" s="27" customFormat="1" ht="14.25" customHeight="1" x14ac:dyDescent="0.25">
      <c r="A18" s="28" t="s">
        <v>12</v>
      </c>
      <c r="B18" s="41">
        <v>377.86062173050323</v>
      </c>
      <c r="C18" s="42">
        <v>306.04160385890862</v>
      </c>
      <c r="D18" s="46">
        <f t="shared" si="0"/>
        <v>180.01489572989075</v>
      </c>
      <c r="E18" s="47">
        <f t="shared" si="1"/>
        <v>90.007447864945377</v>
      </c>
      <c r="F18" s="133">
        <v>653.98953761048642</v>
      </c>
      <c r="G18" s="134">
        <v>466.34911064214646</v>
      </c>
      <c r="H18" s="46">
        <f t="shared" si="2"/>
        <v>150.0124131082423</v>
      </c>
      <c r="I18" s="47">
        <f t="shared" si="3"/>
        <v>150.0124131082423</v>
      </c>
      <c r="J18" s="52">
        <v>305.19511755156032</v>
      </c>
      <c r="K18" s="51">
        <v>276.89478444377448</v>
      </c>
      <c r="L18" s="46">
        <f t="shared" si="4"/>
        <v>60.004965243296915</v>
      </c>
      <c r="M18" s="46">
        <f t="shared" si="5"/>
        <v>120.00993048659383</v>
      </c>
      <c r="N18" s="52">
        <v>145.33100835788585</v>
      </c>
      <c r="O18" s="51">
        <v>102.01386795296953</v>
      </c>
      <c r="P18" s="46">
        <f t="shared" si="6"/>
        <v>0</v>
      </c>
      <c r="Q18" s="47">
        <f t="shared" si="7"/>
        <v>0</v>
      </c>
      <c r="R18" s="53">
        <v>87.198605014731527</v>
      </c>
      <c r="S18" s="51">
        <v>29.146819415134154</v>
      </c>
      <c r="T18" s="46">
        <f t="shared" si="8"/>
        <v>0</v>
      </c>
      <c r="U18" s="50">
        <f t="shared" si="9"/>
        <v>30.002482621648458</v>
      </c>
      <c r="V18" s="52">
        <v>145.33100835788585</v>
      </c>
      <c r="W18" s="51">
        <v>189.454326198372</v>
      </c>
      <c r="X18" s="51">
        <f t="shared" si="10"/>
        <v>150.0124131082423</v>
      </c>
      <c r="Y18" s="129">
        <f t="shared" si="11"/>
        <v>150.0124131082423</v>
      </c>
      <c r="Z18" s="132">
        <v>6</v>
      </c>
      <c r="AA18" s="36">
        <v>3</v>
      </c>
      <c r="AB18" s="132">
        <v>5</v>
      </c>
      <c r="AC18" s="36">
        <v>5</v>
      </c>
      <c r="AD18" s="132">
        <v>2</v>
      </c>
      <c r="AE18" s="36">
        <v>4</v>
      </c>
      <c r="AF18" s="36"/>
      <c r="AG18" s="36"/>
      <c r="AH18" s="36"/>
      <c r="AI18" s="36">
        <v>1</v>
      </c>
      <c r="AJ18" s="36">
        <v>5</v>
      </c>
      <c r="AK18" s="36">
        <v>5</v>
      </c>
      <c r="AL18" s="34">
        <v>8056</v>
      </c>
      <c r="AM18" s="35">
        <v>8056</v>
      </c>
      <c r="AN18" s="36">
        <v>29</v>
      </c>
      <c r="AO18" s="36">
        <v>26</v>
      </c>
      <c r="AP18" s="36">
        <v>12</v>
      </c>
      <c r="AQ18" s="36">
        <v>9</v>
      </c>
      <c r="AR18" s="36">
        <v>6</v>
      </c>
      <c r="AS18" s="36">
        <v>3</v>
      </c>
      <c r="AT18" s="90">
        <f t="shared" si="12"/>
        <v>870.07199602780531</v>
      </c>
      <c r="AU18" s="92">
        <f t="shared" si="13"/>
        <v>780.06454816285998</v>
      </c>
      <c r="AV18" s="90">
        <f t="shared" si="14"/>
        <v>360.02979145978151</v>
      </c>
      <c r="AW18" s="93">
        <f t="shared" si="15"/>
        <v>270.02234359483612</v>
      </c>
      <c r="AX18" s="91">
        <f t="shared" si="16"/>
        <v>180.01489572989075</v>
      </c>
      <c r="AY18" s="94">
        <f t="shared" si="17"/>
        <v>90.007447864945377</v>
      </c>
    </row>
    <row r="19" spans="1:51" s="27" customFormat="1" ht="14.25" customHeight="1" x14ac:dyDescent="0.25">
      <c r="A19" s="28" t="s">
        <v>13</v>
      </c>
      <c r="B19" s="41">
        <v>206.22866894197949</v>
      </c>
      <c r="C19" s="42">
        <v>115.64593301435407</v>
      </c>
      <c r="D19" s="46">
        <f t="shared" si="0"/>
        <v>0</v>
      </c>
      <c r="E19" s="47">
        <f t="shared" si="1"/>
        <v>135.10340972610396</v>
      </c>
      <c r="F19" s="133">
        <v>549.94311717861206</v>
      </c>
      <c r="G19" s="134">
        <v>531.97129186602865</v>
      </c>
      <c r="H19" s="46">
        <f t="shared" si="2"/>
        <v>225.17234954350658</v>
      </c>
      <c r="I19" s="47">
        <f t="shared" si="3"/>
        <v>270.20681945220792</v>
      </c>
      <c r="J19" s="52">
        <v>229.14296549108835</v>
      </c>
      <c r="K19" s="51">
        <v>138.77511961722487</v>
      </c>
      <c r="L19" s="46">
        <f t="shared" si="4"/>
        <v>135.10340972610396</v>
      </c>
      <c r="M19" s="46">
        <f t="shared" si="5"/>
        <v>45.034469908701318</v>
      </c>
      <c r="N19" s="52">
        <v>45.828593098217667</v>
      </c>
      <c r="O19" s="51">
        <v>208.16267942583733</v>
      </c>
      <c r="P19" s="46">
        <f t="shared" si="6"/>
        <v>0</v>
      </c>
      <c r="Q19" s="47">
        <f t="shared" si="7"/>
        <v>225.17234954350658</v>
      </c>
      <c r="R19" s="53">
        <v>68.742889647326507</v>
      </c>
      <c r="S19" s="51">
        <v>69.387559808612437</v>
      </c>
      <c r="T19" s="46">
        <f t="shared" si="8"/>
        <v>90.068939817402637</v>
      </c>
      <c r="U19" s="50">
        <f t="shared" si="9"/>
        <v>0</v>
      </c>
      <c r="V19" s="52">
        <v>22.914296549108833</v>
      </c>
      <c r="W19" s="51">
        <v>115.64593301435407</v>
      </c>
      <c r="X19" s="51">
        <f t="shared" si="10"/>
        <v>45.034469908701318</v>
      </c>
      <c r="Y19" s="129">
        <f t="shared" si="11"/>
        <v>135.10340972610396</v>
      </c>
      <c r="Z19" s="132"/>
      <c r="AA19" s="36">
        <v>3</v>
      </c>
      <c r="AB19" s="132">
        <v>5</v>
      </c>
      <c r="AC19" s="36">
        <v>6</v>
      </c>
      <c r="AD19" s="132">
        <v>3</v>
      </c>
      <c r="AE19" s="36">
        <v>1</v>
      </c>
      <c r="AF19" s="36"/>
      <c r="AG19" s="36">
        <v>5</v>
      </c>
      <c r="AH19" s="36">
        <v>2</v>
      </c>
      <c r="AI19" s="36"/>
      <c r="AJ19" s="36">
        <v>1</v>
      </c>
      <c r="AK19" s="36">
        <v>3</v>
      </c>
      <c r="AL19" s="34">
        <v>5367</v>
      </c>
      <c r="AM19" s="35">
        <v>5367</v>
      </c>
      <c r="AN19" s="36">
        <v>12</v>
      </c>
      <c r="AO19" s="36">
        <v>20</v>
      </c>
      <c r="AP19" s="36">
        <v>3</v>
      </c>
      <c r="AQ19" s="36">
        <v>5</v>
      </c>
      <c r="AR19" s="36"/>
      <c r="AS19" s="36">
        <v>3</v>
      </c>
      <c r="AT19" s="90">
        <f t="shared" si="12"/>
        <v>540.41363890441585</v>
      </c>
      <c r="AU19" s="92">
        <f t="shared" si="13"/>
        <v>900.68939817402634</v>
      </c>
      <c r="AV19" s="90">
        <f t="shared" si="14"/>
        <v>135.10340972610396</v>
      </c>
      <c r="AW19" s="93">
        <f t="shared" si="15"/>
        <v>225.17234954350658</v>
      </c>
      <c r="AX19" s="91">
        <f t="shared" si="16"/>
        <v>0</v>
      </c>
      <c r="AY19" s="94">
        <f t="shared" si="17"/>
        <v>135.10340972610396</v>
      </c>
    </row>
    <row r="20" spans="1:51" s="27" customFormat="1" ht="14.25" customHeight="1" x14ac:dyDescent="0.25">
      <c r="A20" s="28" t="s">
        <v>14</v>
      </c>
      <c r="B20" s="41">
        <v>374.07388916625058</v>
      </c>
      <c r="C20" s="42">
        <v>206.57081091951133</v>
      </c>
      <c r="D20" s="46">
        <f t="shared" si="0"/>
        <v>194.3121294342277</v>
      </c>
      <c r="E20" s="47">
        <f t="shared" si="1"/>
        <v>194.3121294342277</v>
      </c>
      <c r="F20" s="133">
        <v>639.54568147778332</v>
      </c>
      <c r="G20" s="134">
        <v>753.37589864762958</v>
      </c>
      <c r="H20" s="46">
        <f t="shared" si="2"/>
        <v>267.17917797206309</v>
      </c>
      <c r="I20" s="47">
        <f t="shared" si="3"/>
        <v>145.73409707567077</v>
      </c>
      <c r="J20" s="52">
        <v>362.00698951572639</v>
      </c>
      <c r="K20" s="51">
        <v>449.59529435423053</v>
      </c>
      <c r="L20" s="46">
        <f t="shared" si="4"/>
        <v>72.867048537835387</v>
      </c>
      <c r="M20" s="46">
        <f t="shared" si="5"/>
        <v>24.289016179278462</v>
      </c>
      <c r="N20" s="52">
        <v>193.07039440838741</v>
      </c>
      <c r="O20" s="51">
        <v>182.26836257603941</v>
      </c>
      <c r="P20" s="46">
        <f t="shared" si="6"/>
        <v>121.44508089639231</v>
      </c>
      <c r="Q20" s="47">
        <f t="shared" si="7"/>
        <v>24.289016179278462</v>
      </c>
      <c r="R20" s="53">
        <v>36.20069895157264</v>
      </c>
      <c r="S20" s="51">
        <v>72.907345030415769</v>
      </c>
      <c r="T20" s="46">
        <f t="shared" si="8"/>
        <v>0</v>
      </c>
      <c r="U20" s="50">
        <f t="shared" si="9"/>
        <v>0</v>
      </c>
      <c r="V20" s="52">
        <v>60.33449825262106</v>
      </c>
      <c r="W20" s="51">
        <v>60.7561208586798</v>
      </c>
      <c r="X20" s="51">
        <f t="shared" si="10"/>
        <v>72.867048537835387</v>
      </c>
      <c r="Y20" s="129">
        <f t="shared" si="11"/>
        <v>24.289016179278462</v>
      </c>
      <c r="Z20" s="132">
        <v>8</v>
      </c>
      <c r="AA20" s="36">
        <v>8</v>
      </c>
      <c r="AB20" s="132">
        <v>11</v>
      </c>
      <c r="AC20" s="36">
        <v>6</v>
      </c>
      <c r="AD20" s="132">
        <v>3</v>
      </c>
      <c r="AE20" s="36">
        <v>1</v>
      </c>
      <c r="AF20" s="36">
        <v>5</v>
      </c>
      <c r="AG20" s="36">
        <v>1</v>
      </c>
      <c r="AH20" s="36"/>
      <c r="AI20" s="36"/>
      <c r="AJ20" s="36">
        <v>3</v>
      </c>
      <c r="AK20" s="36">
        <v>1</v>
      </c>
      <c r="AL20" s="34">
        <v>9951</v>
      </c>
      <c r="AM20" s="35">
        <v>9951</v>
      </c>
      <c r="AN20" s="36">
        <v>32</v>
      </c>
      <c r="AO20" s="36">
        <v>27</v>
      </c>
      <c r="AP20" s="36">
        <v>9</v>
      </c>
      <c r="AQ20" s="36">
        <v>9</v>
      </c>
      <c r="AR20" s="36">
        <v>8</v>
      </c>
      <c r="AS20" s="36">
        <v>8</v>
      </c>
      <c r="AT20" s="90">
        <f t="shared" si="12"/>
        <v>777.2485177369108</v>
      </c>
      <c r="AU20" s="92">
        <f t="shared" si="13"/>
        <v>655.80343684051854</v>
      </c>
      <c r="AV20" s="90">
        <f t="shared" si="14"/>
        <v>218.60114561350616</v>
      </c>
      <c r="AW20" s="93">
        <f t="shared" si="15"/>
        <v>218.60114561350616</v>
      </c>
      <c r="AX20" s="91">
        <f t="shared" si="16"/>
        <v>194.3121294342277</v>
      </c>
      <c r="AY20" s="94">
        <f t="shared" si="17"/>
        <v>194.3121294342277</v>
      </c>
    </row>
    <row r="21" spans="1:51" s="27" customFormat="1" ht="14.25" customHeight="1" x14ac:dyDescent="0.25">
      <c r="A21" s="28" t="s">
        <v>15</v>
      </c>
      <c r="B21" s="41">
        <v>227.06122900088417</v>
      </c>
      <c r="C21" s="42">
        <v>190.10112359550561</v>
      </c>
      <c r="D21" s="46">
        <f t="shared" si="0"/>
        <v>50.697430519140013</v>
      </c>
      <c r="E21" s="47">
        <f t="shared" si="1"/>
        <v>50.697430519140013</v>
      </c>
      <c r="F21" s="133">
        <v>480.83554376657816</v>
      </c>
      <c r="G21" s="134">
        <v>597.46067415730329</v>
      </c>
      <c r="H21" s="46">
        <f t="shared" si="2"/>
        <v>177.44100681699001</v>
      </c>
      <c r="I21" s="47">
        <f t="shared" si="3"/>
        <v>253.48715259570005</v>
      </c>
      <c r="J21" s="52">
        <v>200.34814323607426</v>
      </c>
      <c r="K21" s="51">
        <v>190.10112359550561</v>
      </c>
      <c r="L21" s="46">
        <f t="shared" si="4"/>
        <v>76.046145778710013</v>
      </c>
      <c r="M21" s="46">
        <f t="shared" si="5"/>
        <v>152.09229155742003</v>
      </c>
      <c r="N21" s="52">
        <v>186.9916003536693</v>
      </c>
      <c r="O21" s="51">
        <v>353.04494382022466</v>
      </c>
      <c r="P21" s="46">
        <f t="shared" si="6"/>
        <v>50.697430519140013</v>
      </c>
      <c r="Q21" s="47">
        <f t="shared" si="7"/>
        <v>50.697430519140013</v>
      </c>
      <c r="R21" s="53">
        <v>53.426171529619808</v>
      </c>
      <c r="S21" s="51">
        <v>81.471910112359552</v>
      </c>
      <c r="T21" s="46">
        <f t="shared" si="8"/>
        <v>76.046145778710013</v>
      </c>
      <c r="U21" s="50">
        <f t="shared" si="9"/>
        <v>25.348715259570007</v>
      </c>
      <c r="V21" s="52">
        <v>53.426171529619808</v>
      </c>
      <c r="W21" s="51">
        <v>54.31460674157303</v>
      </c>
      <c r="X21" s="51">
        <f t="shared" si="10"/>
        <v>76.046145778710013</v>
      </c>
      <c r="Y21" s="129">
        <f t="shared" si="11"/>
        <v>50.697430519140013</v>
      </c>
      <c r="Z21" s="132">
        <v>2</v>
      </c>
      <c r="AA21" s="36">
        <v>2</v>
      </c>
      <c r="AB21" s="132">
        <v>7</v>
      </c>
      <c r="AC21" s="36">
        <v>10</v>
      </c>
      <c r="AD21" s="132">
        <v>3</v>
      </c>
      <c r="AE21" s="36">
        <v>6</v>
      </c>
      <c r="AF21" s="36">
        <v>2</v>
      </c>
      <c r="AG21" s="36">
        <v>2</v>
      </c>
      <c r="AH21" s="36">
        <v>3</v>
      </c>
      <c r="AI21" s="36">
        <v>1</v>
      </c>
      <c r="AJ21" s="36">
        <v>3</v>
      </c>
      <c r="AK21" s="36">
        <v>2</v>
      </c>
      <c r="AL21" s="34">
        <v>9535</v>
      </c>
      <c r="AM21" s="35">
        <v>9535</v>
      </c>
      <c r="AN21" s="36">
        <v>25</v>
      </c>
      <c r="AO21" s="36">
        <v>23</v>
      </c>
      <c r="AP21" s="36">
        <v>10</v>
      </c>
      <c r="AQ21" s="36">
        <v>8</v>
      </c>
      <c r="AR21" s="36">
        <v>2</v>
      </c>
      <c r="AS21" s="36">
        <v>2</v>
      </c>
      <c r="AT21" s="90">
        <f t="shared" si="12"/>
        <v>633.71788148925009</v>
      </c>
      <c r="AU21" s="92">
        <f t="shared" si="13"/>
        <v>583.02045097011012</v>
      </c>
      <c r="AV21" s="90">
        <f t="shared" si="14"/>
        <v>253.48715259570005</v>
      </c>
      <c r="AW21" s="93">
        <f t="shared" si="15"/>
        <v>202.78972207656005</v>
      </c>
      <c r="AX21" s="91">
        <f t="shared" si="16"/>
        <v>50.697430519140013</v>
      </c>
      <c r="AY21" s="94">
        <f t="shared" si="17"/>
        <v>50.697430519140013</v>
      </c>
    </row>
    <row r="22" spans="1:51" s="27" customFormat="1" ht="14.25" customHeight="1" x14ac:dyDescent="0.25">
      <c r="A22" s="28" t="s">
        <v>16</v>
      </c>
      <c r="B22" s="41">
        <v>237.29682556997926</v>
      </c>
      <c r="C22" s="42">
        <v>106.93507355381041</v>
      </c>
      <c r="D22" s="46">
        <f t="shared" si="0"/>
        <v>163.16381638163816</v>
      </c>
      <c r="E22" s="47">
        <f t="shared" si="1"/>
        <v>0</v>
      </c>
      <c r="F22" s="133">
        <v>870.08836042325731</v>
      </c>
      <c r="G22" s="134">
        <v>748.54551487667288</v>
      </c>
      <c r="H22" s="46">
        <f t="shared" si="2"/>
        <v>435.10351035103508</v>
      </c>
      <c r="I22" s="47">
        <f t="shared" si="3"/>
        <v>326.32763276327631</v>
      </c>
      <c r="J22" s="52">
        <v>290.02945347441909</v>
      </c>
      <c r="K22" s="51">
        <v>427.74029421524165</v>
      </c>
      <c r="L22" s="46">
        <f t="shared" si="4"/>
        <v>54.387938793879385</v>
      </c>
      <c r="M22" s="46">
        <f t="shared" si="5"/>
        <v>217.55175517551754</v>
      </c>
      <c r="N22" s="52">
        <v>316.395767426639</v>
      </c>
      <c r="O22" s="51">
        <v>213.87014710762082</v>
      </c>
      <c r="P22" s="46">
        <f t="shared" si="6"/>
        <v>163.16381638163816</v>
      </c>
      <c r="Q22" s="47">
        <f t="shared" si="7"/>
        <v>54.387938793879385</v>
      </c>
      <c r="R22" s="53">
        <v>184.56419766553944</v>
      </c>
      <c r="S22" s="51">
        <v>26.733768388452603</v>
      </c>
      <c r="T22" s="46">
        <f t="shared" si="8"/>
        <v>54.387938793879385</v>
      </c>
      <c r="U22" s="50">
        <f t="shared" si="9"/>
        <v>54.387938793879385</v>
      </c>
      <c r="V22" s="52">
        <v>237.29682556997926</v>
      </c>
      <c r="W22" s="51">
        <v>133.66884194226301</v>
      </c>
      <c r="X22" s="51">
        <f t="shared" si="10"/>
        <v>163.16381638163816</v>
      </c>
      <c r="Y22" s="129">
        <f t="shared" si="11"/>
        <v>108.77587758775877</v>
      </c>
      <c r="Z22" s="132">
        <v>3</v>
      </c>
      <c r="AA22" s="36"/>
      <c r="AB22" s="132">
        <v>8</v>
      </c>
      <c r="AC22" s="36">
        <v>6</v>
      </c>
      <c r="AD22" s="132">
        <v>1</v>
      </c>
      <c r="AE22" s="36">
        <v>4</v>
      </c>
      <c r="AF22" s="36">
        <v>3</v>
      </c>
      <c r="AG22" s="36">
        <v>1</v>
      </c>
      <c r="AH22" s="36">
        <v>1</v>
      </c>
      <c r="AI22" s="36">
        <v>1</v>
      </c>
      <c r="AJ22" s="36">
        <v>3</v>
      </c>
      <c r="AK22" s="36">
        <v>2</v>
      </c>
      <c r="AL22" s="34">
        <v>4444</v>
      </c>
      <c r="AM22" s="35">
        <v>4444</v>
      </c>
      <c r="AN22" s="36">
        <v>24</v>
      </c>
      <c r="AO22" s="36">
        <v>14</v>
      </c>
      <c r="AP22" s="36">
        <v>7</v>
      </c>
      <c r="AQ22" s="36">
        <v>2</v>
      </c>
      <c r="AR22" s="36">
        <v>3</v>
      </c>
      <c r="AS22" s="36"/>
      <c r="AT22" s="90">
        <f t="shared" si="12"/>
        <v>1305.3105310531053</v>
      </c>
      <c r="AU22" s="92">
        <f t="shared" si="13"/>
        <v>761.43114311431134</v>
      </c>
      <c r="AV22" s="90">
        <f t="shared" si="14"/>
        <v>380.71557155715567</v>
      </c>
      <c r="AW22" s="93">
        <f t="shared" si="15"/>
        <v>108.77587758775877</v>
      </c>
      <c r="AX22" s="91">
        <f t="shared" si="16"/>
        <v>163.16381638163816</v>
      </c>
      <c r="AY22" s="94">
        <f t="shared" si="17"/>
        <v>0</v>
      </c>
    </row>
    <row r="23" spans="1:51" s="111" customFormat="1" ht="14.25" customHeight="1" x14ac:dyDescent="0.25">
      <c r="A23" s="100" t="s">
        <v>17</v>
      </c>
      <c r="B23" s="41">
        <v>219.55262859089359</v>
      </c>
      <c r="C23" s="42">
        <v>194.22569165423027</v>
      </c>
      <c r="D23" s="40">
        <f t="shared" si="0"/>
        <v>168.62790697674416</v>
      </c>
      <c r="E23" s="101">
        <f t="shared" si="1"/>
        <v>0</v>
      </c>
      <c r="F23" s="133">
        <v>686.10196434654245</v>
      </c>
      <c r="G23" s="134">
        <v>499.43749282516353</v>
      </c>
      <c r="H23" s="40">
        <f t="shared" si="2"/>
        <v>281.04651162790697</v>
      </c>
      <c r="I23" s="101">
        <f t="shared" si="3"/>
        <v>281.04651162790697</v>
      </c>
      <c r="J23" s="41">
        <v>219.55262859089359</v>
      </c>
      <c r="K23" s="42">
        <v>221.97221903340602</v>
      </c>
      <c r="L23" s="40">
        <f t="shared" si="4"/>
        <v>0</v>
      </c>
      <c r="M23" s="40">
        <f t="shared" si="5"/>
        <v>0</v>
      </c>
      <c r="N23" s="41">
        <v>164.66447144317019</v>
      </c>
      <c r="O23" s="42">
        <v>83.239582137527265</v>
      </c>
      <c r="P23" s="40">
        <f t="shared" si="6"/>
        <v>112.41860465116278</v>
      </c>
      <c r="Q23" s="101">
        <f t="shared" si="7"/>
        <v>112.41860465116278</v>
      </c>
      <c r="R23" s="102">
        <v>54.888157147723398</v>
      </c>
      <c r="S23" s="42">
        <v>110.98610951670301</v>
      </c>
      <c r="T23" s="40">
        <f t="shared" si="8"/>
        <v>56.20930232558139</v>
      </c>
      <c r="U23" s="103">
        <f t="shared" si="9"/>
        <v>56.20930232558139</v>
      </c>
      <c r="V23" s="41">
        <v>0</v>
      </c>
      <c r="W23" s="42">
        <v>83.239582137527265</v>
      </c>
      <c r="X23" s="42">
        <f t="shared" si="10"/>
        <v>0</v>
      </c>
      <c r="Y23" s="130">
        <f t="shared" si="11"/>
        <v>112.41860465116278</v>
      </c>
      <c r="Z23" s="132">
        <v>3</v>
      </c>
      <c r="AA23" s="36"/>
      <c r="AB23" s="132">
        <v>5</v>
      </c>
      <c r="AC23" s="36">
        <v>5</v>
      </c>
      <c r="AD23" s="132"/>
      <c r="AE23" s="36"/>
      <c r="AF23" s="36">
        <v>2</v>
      </c>
      <c r="AG23" s="36">
        <v>2</v>
      </c>
      <c r="AH23" s="36">
        <v>1</v>
      </c>
      <c r="AI23" s="36">
        <v>1</v>
      </c>
      <c r="AJ23" s="36"/>
      <c r="AK23" s="36">
        <v>2</v>
      </c>
      <c r="AL23" s="104">
        <v>4300</v>
      </c>
      <c r="AM23" s="105">
        <v>4300</v>
      </c>
      <c r="AN23" s="36">
        <v>21</v>
      </c>
      <c r="AO23" s="36">
        <v>13</v>
      </c>
      <c r="AP23" s="36">
        <v>8</v>
      </c>
      <c r="AQ23" s="36">
        <v>3</v>
      </c>
      <c r="AR23" s="36">
        <v>3</v>
      </c>
      <c r="AS23" s="36"/>
      <c r="AT23" s="108">
        <f t="shared" si="12"/>
        <v>1180.3953488372092</v>
      </c>
      <c r="AU23" s="107">
        <f t="shared" si="13"/>
        <v>730.72093023255809</v>
      </c>
      <c r="AV23" s="108">
        <f t="shared" si="14"/>
        <v>449.67441860465112</v>
      </c>
      <c r="AW23" s="109">
        <f t="shared" si="15"/>
        <v>168.62790697674416</v>
      </c>
      <c r="AX23" s="106">
        <f t="shared" si="16"/>
        <v>168.62790697674416</v>
      </c>
      <c r="AY23" s="110">
        <f t="shared" si="17"/>
        <v>0</v>
      </c>
    </row>
    <row r="24" spans="1:51" s="27" customFormat="1" ht="14.25" customHeight="1" x14ac:dyDescent="0.25">
      <c r="A24" s="28" t="s">
        <v>18</v>
      </c>
      <c r="B24" s="41">
        <v>165.9333771118142</v>
      </c>
      <c r="C24" s="42">
        <v>130.07444613866716</v>
      </c>
      <c r="D24" s="46">
        <f t="shared" si="0"/>
        <v>40.857609736856929</v>
      </c>
      <c r="E24" s="47">
        <f t="shared" si="1"/>
        <v>40.857609736856929</v>
      </c>
      <c r="F24" s="133">
        <v>707.0204763894692</v>
      </c>
      <c r="G24" s="134">
        <v>578.10864950518726</v>
      </c>
      <c r="H24" s="46">
        <f t="shared" si="2"/>
        <v>149.81123570180873</v>
      </c>
      <c r="I24" s="47">
        <f t="shared" si="3"/>
        <v>190.66884543866567</v>
      </c>
      <c r="J24" s="52">
        <v>223.64933436809741</v>
      </c>
      <c r="K24" s="51">
        <v>245.6961760397046</v>
      </c>
      <c r="L24" s="46">
        <f t="shared" si="4"/>
        <v>27.238406491237953</v>
      </c>
      <c r="M24" s="46">
        <f t="shared" si="5"/>
        <v>27.238406491237953</v>
      </c>
      <c r="N24" s="52">
        <v>173.1478717688496</v>
      </c>
      <c r="O24" s="51">
        <v>202.33802732681553</v>
      </c>
      <c r="P24" s="46">
        <f t="shared" si="6"/>
        <v>13.619203245618976</v>
      </c>
      <c r="Q24" s="47">
        <f t="shared" si="7"/>
        <v>54.476812982475906</v>
      </c>
      <c r="R24" s="53">
        <v>43.286967942212399</v>
      </c>
      <c r="S24" s="51">
        <v>43.358148712889047</v>
      </c>
      <c r="T24" s="46">
        <f t="shared" si="8"/>
        <v>40.857609736856929</v>
      </c>
      <c r="U24" s="50">
        <f t="shared" si="9"/>
        <v>27.238406491237953</v>
      </c>
      <c r="V24" s="52">
        <v>36.072473285177004</v>
      </c>
      <c r="W24" s="51">
        <v>65.037223069333578</v>
      </c>
      <c r="X24" s="51">
        <f t="shared" si="10"/>
        <v>40.857609736856929</v>
      </c>
      <c r="Y24" s="129">
        <f t="shared" si="11"/>
        <v>27.238406491237953</v>
      </c>
      <c r="Z24" s="132">
        <v>3</v>
      </c>
      <c r="AA24" s="36">
        <v>3</v>
      </c>
      <c r="AB24" s="132">
        <v>11</v>
      </c>
      <c r="AC24" s="36">
        <v>14</v>
      </c>
      <c r="AD24" s="132">
        <v>2</v>
      </c>
      <c r="AE24" s="36">
        <v>2</v>
      </c>
      <c r="AF24" s="36">
        <v>1</v>
      </c>
      <c r="AG24" s="36">
        <v>4</v>
      </c>
      <c r="AH24" s="36">
        <v>3</v>
      </c>
      <c r="AI24" s="36">
        <v>2</v>
      </c>
      <c r="AJ24" s="36">
        <v>3</v>
      </c>
      <c r="AK24" s="36">
        <v>2</v>
      </c>
      <c r="AL24" s="34">
        <v>17747</v>
      </c>
      <c r="AM24" s="35">
        <v>17747</v>
      </c>
      <c r="AN24" s="36">
        <v>38</v>
      </c>
      <c r="AO24" s="36">
        <v>38</v>
      </c>
      <c r="AP24" s="36">
        <v>14</v>
      </c>
      <c r="AQ24" s="36">
        <v>13</v>
      </c>
      <c r="AR24" s="36">
        <v>3</v>
      </c>
      <c r="AS24" s="36">
        <v>3</v>
      </c>
      <c r="AT24" s="90">
        <f t="shared" si="12"/>
        <v>517.52972333352113</v>
      </c>
      <c r="AU24" s="92">
        <f t="shared" si="13"/>
        <v>517.52972333352113</v>
      </c>
      <c r="AV24" s="90">
        <f t="shared" si="14"/>
        <v>190.66884543866567</v>
      </c>
      <c r="AW24" s="93">
        <f t="shared" si="15"/>
        <v>177.04964219304671</v>
      </c>
      <c r="AX24" s="91">
        <f t="shared" si="16"/>
        <v>40.857609736856929</v>
      </c>
      <c r="AY24" s="94">
        <f t="shared" si="17"/>
        <v>40.857609736856929</v>
      </c>
    </row>
    <row r="25" spans="1:51" s="27" customFormat="1" ht="14.25" customHeight="1" x14ac:dyDescent="0.25">
      <c r="A25" s="28" t="s">
        <v>19</v>
      </c>
      <c r="B25" s="41">
        <v>204.49178940891434</v>
      </c>
      <c r="C25" s="42">
        <v>158.82875918051798</v>
      </c>
      <c r="D25" s="46">
        <f t="shared" si="0"/>
        <v>117.99288653323103</v>
      </c>
      <c r="E25" s="47">
        <f t="shared" si="1"/>
        <v>67.424506590417735</v>
      </c>
      <c r="F25" s="133">
        <v>343.91800946044685</v>
      </c>
      <c r="G25" s="134">
        <v>579.25782759953609</v>
      </c>
      <c r="H25" s="46">
        <f t="shared" si="2"/>
        <v>134.84901318083547</v>
      </c>
      <c r="I25" s="47">
        <f t="shared" si="3"/>
        <v>269.69802636167094</v>
      </c>
      <c r="J25" s="52">
        <v>139.42622005153251</v>
      </c>
      <c r="K25" s="51">
        <v>336.34325473521449</v>
      </c>
      <c r="L25" s="46">
        <f t="shared" si="4"/>
        <v>67.424506590417735</v>
      </c>
      <c r="M25" s="46">
        <f t="shared" si="5"/>
        <v>117.99288653323103</v>
      </c>
      <c r="N25" s="52">
        <v>120.83605737799483</v>
      </c>
      <c r="O25" s="51">
        <v>158.82875918051798</v>
      </c>
      <c r="P25" s="46">
        <f t="shared" si="6"/>
        <v>0</v>
      </c>
      <c r="Q25" s="47">
        <f t="shared" si="7"/>
        <v>50.568379942813301</v>
      </c>
      <c r="R25" s="53">
        <v>46.475406683844163</v>
      </c>
      <c r="S25" s="51">
        <v>28.028604561267876</v>
      </c>
      <c r="T25" s="46">
        <f t="shared" si="8"/>
        <v>16.856126647604434</v>
      </c>
      <c r="U25" s="50">
        <f t="shared" si="9"/>
        <v>33.712253295208868</v>
      </c>
      <c r="V25" s="52">
        <v>65.065569357381833</v>
      </c>
      <c r="W25" s="51">
        <v>112.1144182450715</v>
      </c>
      <c r="X25" s="51">
        <f t="shared" si="10"/>
        <v>50.568379942813301</v>
      </c>
      <c r="Y25" s="129">
        <f t="shared" si="11"/>
        <v>134.84901318083547</v>
      </c>
      <c r="Z25" s="132">
        <v>7</v>
      </c>
      <c r="AA25" s="36">
        <v>4</v>
      </c>
      <c r="AB25" s="132">
        <v>8</v>
      </c>
      <c r="AC25" s="36">
        <v>16</v>
      </c>
      <c r="AD25" s="132">
        <v>4</v>
      </c>
      <c r="AE25" s="36">
        <v>7</v>
      </c>
      <c r="AF25" s="36"/>
      <c r="AG25" s="36">
        <v>3</v>
      </c>
      <c r="AH25" s="36">
        <v>1</v>
      </c>
      <c r="AI25" s="36">
        <v>2</v>
      </c>
      <c r="AJ25" s="36">
        <v>3</v>
      </c>
      <c r="AK25" s="36">
        <v>8</v>
      </c>
      <c r="AL25" s="34">
        <v>14339</v>
      </c>
      <c r="AM25" s="35">
        <v>14339</v>
      </c>
      <c r="AN25" s="36">
        <v>34</v>
      </c>
      <c r="AO25" s="36">
        <v>48</v>
      </c>
      <c r="AP25" s="36">
        <v>10</v>
      </c>
      <c r="AQ25" s="36">
        <v>16</v>
      </c>
      <c r="AR25" s="36">
        <v>7</v>
      </c>
      <c r="AS25" s="36">
        <v>4</v>
      </c>
      <c r="AT25" s="90">
        <f t="shared" si="12"/>
        <v>573.10830601855082</v>
      </c>
      <c r="AU25" s="92">
        <f t="shared" si="13"/>
        <v>809.09407908501282</v>
      </c>
      <c r="AV25" s="90">
        <f t="shared" si="14"/>
        <v>168.56126647604432</v>
      </c>
      <c r="AW25" s="93">
        <f t="shared" si="15"/>
        <v>269.69802636167094</v>
      </c>
      <c r="AX25" s="91">
        <f t="shared" si="16"/>
        <v>117.99288653323103</v>
      </c>
      <c r="AY25" s="94">
        <f t="shared" si="17"/>
        <v>67.424506590417735</v>
      </c>
    </row>
    <row r="26" spans="1:51" s="27" customFormat="1" ht="14.25" customHeight="1" x14ac:dyDescent="0.25">
      <c r="A26" s="28" t="s">
        <v>20</v>
      </c>
      <c r="B26" s="41">
        <v>190.37807810297653</v>
      </c>
      <c r="C26" s="42">
        <v>241.86124082721813</v>
      </c>
      <c r="D26" s="46">
        <f t="shared" si="0"/>
        <v>131.16520660516318</v>
      </c>
      <c r="E26" s="47">
        <f t="shared" si="1"/>
        <v>93.689433289402274</v>
      </c>
      <c r="F26" s="133">
        <v>571.13423430892954</v>
      </c>
      <c r="G26" s="134">
        <v>594.57555036691122</v>
      </c>
      <c r="H26" s="46">
        <f t="shared" si="2"/>
        <v>168.64097992092408</v>
      </c>
      <c r="I26" s="47">
        <f t="shared" si="3"/>
        <v>131.16520660516318</v>
      </c>
      <c r="J26" s="52">
        <v>240.47757234060191</v>
      </c>
      <c r="K26" s="51">
        <v>312.40410273515675</v>
      </c>
      <c r="L26" s="46">
        <f t="shared" si="4"/>
        <v>74.951546631521808</v>
      </c>
      <c r="M26" s="46">
        <f t="shared" si="5"/>
        <v>18.737886657880452</v>
      </c>
      <c r="N26" s="52">
        <v>220.43777464555177</v>
      </c>
      <c r="O26" s="51">
        <v>201.55103402268179</v>
      </c>
      <c r="P26" s="46">
        <f t="shared" si="6"/>
        <v>18.737886657880452</v>
      </c>
      <c r="Q26" s="47">
        <f t="shared" si="7"/>
        <v>37.475773315760904</v>
      </c>
      <c r="R26" s="53">
        <v>90.179089627725716</v>
      </c>
      <c r="S26" s="51">
        <v>60.465310206804531</v>
      </c>
      <c r="T26" s="46">
        <f t="shared" si="8"/>
        <v>0</v>
      </c>
      <c r="U26" s="50">
        <f t="shared" si="9"/>
        <v>37.475773315760904</v>
      </c>
      <c r="V26" s="52">
        <v>90.179089627725716</v>
      </c>
      <c r="W26" s="51">
        <v>151.16327551701133</v>
      </c>
      <c r="X26" s="51">
        <f t="shared" si="10"/>
        <v>93.689433289402274</v>
      </c>
      <c r="Y26" s="129">
        <f t="shared" si="11"/>
        <v>149.90309326304362</v>
      </c>
      <c r="Z26" s="132">
        <v>7</v>
      </c>
      <c r="AA26" s="36">
        <v>5</v>
      </c>
      <c r="AB26" s="132">
        <v>9</v>
      </c>
      <c r="AC26" s="36">
        <v>7</v>
      </c>
      <c r="AD26" s="132">
        <v>4</v>
      </c>
      <c r="AE26" s="36">
        <v>1</v>
      </c>
      <c r="AF26" s="36">
        <v>1</v>
      </c>
      <c r="AG26" s="36">
        <v>2</v>
      </c>
      <c r="AH26" s="36"/>
      <c r="AI26" s="36">
        <v>2</v>
      </c>
      <c r="AJ26" s="36">
        <v>5</v>
      </c>
      <c r="AK26" s="36">
        <v>8</v>
      </c>
      <c r="AL26" s="34">
        <v>12899</v>
      </c>
      <c r="AM26" s="35">
        <v>12899</v>
      </c>
      <c r="AN26" s="36">
        <v>32</v>
      </c>
      <c r="AO26" s="36">
        <v>33</v>
      </c>
      <c r="AP26" s="36">
        <v>9</v>
      </c>
      <c r="AQ26" s="36">
        <v>9</v>
      </c>
      <c r="AR26" s="36">
        <v>7</v>
      </c>
      <c r="AS26" s="36">
        <v>5</v>
      </c>
      <c r="AT26" s="90">
        <f t="shared" si="12"/>
        <v>599.61237305217446</v>
      </c>
      <c r="AU26" s="92">
        <f t="shared" si="13"/>
        <v>618.35025971005496</v>
      </c>
      <c r="AV26" s="90">
        <f t="shared" si="14"/>
        <v>168.64097992092408</v>
      </c>
      <c r="AW26" s="93">
        <f t="shared" si="15"/>
        <v>168.64097992092408</v>
      </c>
      <c r="AX26" s="91">
        <f t="shared" si="16"/>
        <v>131.16520660516318</v>
      </c>
      <c r="AY26" s="94">
        <f t="shared" si="17"/>
        <v>93.689433289402274</v>
      </c>
    </row>
    <row r="27" spans="1:51" s="27" customFormat="1" ht="14.25" customHeight="1" x14ac:dyDescent="0.25">
      <c r="A27" s="28" t="s">
        <v>21</v>
      </c>
      <c r="B27" s="41">
        <v>332.52751572327043</v>
      </c>
      <c r="C27" s="42">
        <v>335.6278516167427</v>
      </c>
      <c r="D27" s="46">
        <f t="shared" si="0"/>
        <v>342.00525571053163</v>
      </c>
      <c r="E27" s="47">
        <f t="shared" si="1"/>
        <v>195.43157469173235</v>
      </c>
      <c r="F27" s="133">
        <v>570.04716981132071</v>
      </c>
      <c r="G27" s="134">
        <v>503.44177742511403</v>
      </c>
      <c r="H27" s="46">
        <f t="shared" si="2"/>
        <v>195.43157469173235</v>
      </c>
      <c r="I27" s="47">
        <f t="shared" si="3"/>
        <v>97.715787345866175</v>
      </c>
      <c r="J27" s="52">
        <v>261.27161949685535</v>
      </c>
      <c r="K27" s="51">
        <v>383.57468756199165</v>
      </c>
      <c r="L27" s="46">
        <f t="shared" si="4"/>
        <v>97.715787345866175</v>
      </c>
      <c r="M27" s="46">
        <f t="shared" si="5"/>
        <v>48.857893672933088</v>
      </c>
      <c r="N27" s="52">
        <v>285.02358490566036</v>
      </c>
      <c r="O27" s="51">
        <v>23.973417972624478</v>
      </c>
      <c r="P27" s="46">
        <f t="shared" si="6"/>
        <v>97.715787345866175</v>
      </c>
      <c r="Q27" s="47">
        <f t="shared" si="7"/>
        <v>0</v>
      </c>
      <c r="R27" s="53">
        <v>71.255896226415089</v>
      </c>
      <c r="S27" s="51">
        <v>71.920253917873424</v>
      </c>
      <c r="T27" s="46">
        <f t="shared" si="8"/>
        <v>0</v>
      </c>
      <c r="U27" s="50">
        <f t="shared" si="9"/>
        <v>48.857893672933088</v>
      </c>
      <c r="V27" s="52">
        <v>118.75982704402514</v>
      </c>
      <c r="W27" s="51">
        <v>47.946835945248957</v>
      </c>
      <c r="X27" s="51">
        <f t="shared" si="10"/>
        <v>97.715787345866175</v>
      </c>
      <c r="Y27" s="129">
        <f t="shared" si="11"/>
        <v>48.857893672933088</v>
      </c>
      <c r="Z27" s="132">
        <v>7</v>
      </c>
      <c r="AA27" s="36">
        <v>4</v>
      </c>
      <c r="AB27" s="132">
        <v>4</v>
      </c>
      <c r="AC27" s="36">
        <v>2</v>
      </c>
      <c r="AD27" s="132">
        <v>2</v>
      </c>
      <c r="AE27" s="36">
        <v>1</v>
      </c>
      <c r="AF27" s="36">
        <v>2</v>
      </c>
      <c r="AG27" s="36"/>
      <c r="AH27" s="36"/>
      <c r="AI27" s="36">
        <v>1</v>
      </c>
      <c r="AJ27" s="36">
        <v>2</v>
      </c>
      <c r="AK27" s="36">
        <v>1</v>
      </c>
      <c r="AL27" s="34">
        <v>4947</v>
      </c>
      <c r="AM27" s="35">
        <v>4947</v>
      </c>
      <c r="AN27" s="36">
        <v>21</v>
      </c>
      <c r="AO27" s="36">
        <v>16</v>
      </c>
      <c r="AP27" s="36">
        <v>6</v>
      </c>
      <c r="AQ27" s="36">
        <v>6</v>
      </c>
      <c r="AR27" s="36">
        <v>7</v>
      </c>
      <c r="AS27" s="36">
        <v>4</v>
      </c>
      <c r="AT27" s="90">
        <f t="shared" si="12"/>
        <v>1026.0157671315949</v>
      </c>
      <c r="AU27" s="92">
        <f t="shared" si="13"/>
        <v>781.7262987669294</v>
      </c>
      <c r="AV27" s="90">
        <f t="shared" si="14"/>
        <v>293.1473620375985</v>
      </c>
      <c r="AW27" s="93">
        <f t="shared" si="15"/>
        <v>293.1473620375985</v>
      </c>
      <c r="AX27" s="91">
        <f t="shared" si="16"/>
        <v>342.00525571053163</v>
      </c>
      <c r="AY27" s="94">
        <f t="shared" si="17"/>
        <v>195.43157469173235</v>
      </c>
    </row>
    <row r="28" spans="1:51" s="27" customFormat="1" ht="14.25" customHeight="1" x14ac:dyDescent="0.25">
      <c r="A28" s="28" t="s">
        <v>22</v>
      </c>
      <c r="B28" s="41">
        <v>320.66334991708123</v>
      </c>
      <c r="C28" s="42">
        <v>283.13948623546145</v>
      </c>
      <c r="D28" s="46">
        <f t="shared" si="0"/>
        <v>203.58827493261452</v>
      </c>
      <c r="E28" s="47">
        <f t="shared" si="1"/>
        <v>81.435309973045818</v>
      </c>
      <c r="F28" s="133">
        <v>601.24378109452732</v>
      </c>
      <c r="G28" s="134">
        <v>546.05472345410419</v>
      </c>
      <c r="H28" s="46">
        <f t="shared" si="2"/>
        <v>203.58827493261452</v>
      </c>
      <c r="I28" s="47">
        <f t="shared" si="3"/>
        <v>162.87061994609164</v>
      </c>
      <c r="J28" s="52">
        <v>300.62189054726366</v>
      </c>
      <c r="K28" s="51">
        <v>323.5879842690988</v>
      </c>
      <c r="L28" s="46">
        <f t="shared" si="4"/>
        <v>81.435309973045818</v>
      </c>
      <c r="M28" s="46">
        <f t="shared" si="5"/>
        <v>122.15296495956873</v>
      </c>
      <c r="N28" s="52">
        <v>100.2072968490879</v>
      </c>
      <c r="O28" s="51">
        <v>141.56974311773072</v>
      </c>
      <c r="P28" s="46">
        <f t="shared" si="6"/>
        <v>0</v>
      </c>
      <c r="Q28" s="47">
        <f t="shared" si="7"/>
        <v>0</v>
      </c>
      <c r="R28" s="53">
        <v>100.2072968490879</v>
      </c>
      <c r="S28" s="51">
        <v>101.12124508409339</v>
      </c>
      <c r="T28" s="46">
        <f t="shared" si="8"/>
        <v>203.58827493261452</v>
      </c>
      <c r="U28" s="50">
        <f t="shared" si="9"/>
        <v>81.435309973045818</v>
      </c>
      <c r="V28" s="52">
        <v>180.37313432835819</v>
      </c>
      <c r="W28" s="51">
        <v>161.7939921345494</v>
      </c>
      <c r="X28" s="51">
        <f t="shared" si="10"/>
        <v>122.15296495956873</v>
      </c>
      <c r="Y28" s="129">
        <f t="shared" si="11"/>
        <v>40.717654986522909</v>
      </c>
      <c r="Z28" s="132">
        <v>5</v>
      </c>
      <c r="AA28" s="36">
        <v>2</v>
      </c>
      <c r="AB28" s="132">
        <v>5</v>
      </c>
      <c r="AC28" s="36">
        <v>4</v>
      </c>
      <c r="AD28" s="132">
        <v>2</v>
      </c>
      <c r="AE28" s="36">
        <v>3</v>
      </c>
      <c r="AF28" s="36"/>
      <c r="AG28" s="36"/>
      <c r="AH28" s="36">
        <v>5</v>
      </c>
      <c r="AI28" s="36">
        <v>2</v>
      </c>
      <c r="AJ28" s="36">
        <v>3</v>
      </c>
      <c r="AK28" s="36">
        <v>1</v>
      </c>
      <c r="AL28" s="34">
        <v>5936</v>
      </c>
      <c r="AM28" s="35">
        <v>5936</v>
      </c>
      <c r="AN28" s="36">
        <v>27</v>
      </c>
      <c r="AO28" s="36">
        <v>17</v>
      </c>
      <c r="AP28" s="36">
        <v>5</v>
      </c>
      <c r="AQ28" s="36">
        <v>8</v>
      </c>
      <c r="AR28" s="36">
        <v>5</v>
      </c>
      <c r="AS28" s="36">
        <v>2</v>
      </c>
      <c r="AT28" s="90">
        <f t="shared" si="12"/>
        <v>1099.3766846361186</v>
      </c>
      <c r="AU28" s="92">
        <f t="shared" si="13"/>
        <v>692.20013477088946</v>
      </c>
      <c r="AV28" s="90">
        <f t="shared" si="14"/>
        <v>203.58827493261452</v>
      </c>
      <c r="AW28" s="93">
        <f t="shared" si="15"/>
        <v>325.74123989218327</v>
      </c>
      <c r="AX28" s="91">
        <f t="shared" si="16"/>
        <v>203.58827493261452</v>
      </c>
      <c r="AY28" s="94">
        <f t="shared" si="17"/>
        <v>81.435309973045818</v>
      </c>
    </row>
    <row r="29" spans="1:51" s="27" customFormat="1" ht="14.25" customHeight="1" x14ac:dyDescent="0.25">
      <c r="A29" s="28" t="s">
        <v>23</v>
      </c>
      <c r="B29" s="41">
        <v>254.21366779732321</v>
      </c>
      <c r="C29" s="42">
        <v>134.10748256182626</v>
      </c>
      <c r="D29" s="46">
        <f t="shared" si="0"/>
        <v>128.63225119744544</v>
      </c>
      <c r="E29" s="47">
        <f t="shared" si="1"/>
        <v>70.163046107697511</v>
      </c>
      <c r="F29" s="133">
        <v>476.65062711998104</v>
      </c>
      <c r="G29" s="134">
        <v>472.56922426548294</v>
      </c>
      <c r="H29" s="46">
        <f t="shared" si="2"/>
        <v>233.87682035899169</v>
      </c>
      <c r="I29" s="47">
        <f t="shared" si="3"/>
        <v>128.63225119744544</v>
      </c>
      <c r="J29" s="52">
        <v>247.85832610239012</v>
      </c>
      <c r="K29" s="51">
        <v>217.12640033819488</v>
      </c>
      <c r="L29" s="46">
        <f t="shared" si="4"/>
        <v>58.469205089747923</v>
      </c>
      <c r="M29" s="46">
        <f t="shared" si="5"/>
        <v>58.469205089747923</v>
      </c>
      <c r="N29" s="52">
        <v>127.10683389866161</v>
      </c>
      <c r="O29" s="51">
        <v>159.65176495455506</v>
      </c>
      <c r="P29" s="46">
        <f t="shared" si="6"/>
        <v>58.469205089747923</v>
      </c>
      <c r="Q29" s="47">
        <f t="shared" si="7"/>
        <v>23.387682035899168</v>
      </c>
      <c r="R29" s="53">
        <v>76.264100339196972</v>
      </c>
      <c r="S29" s="51">
        <v>63.860705981822022</v>
      </c>
      <c r="T29" s="46">
        <f t="shared" si="8"/>
        <v>35.081523053848755</v>
      </c>
      <c r="U29" s="50">
        <f t="shared" si="9"/>
        <v>46.775364071798336</v>
      </c>
      <c r="V29" s="52">
        <v>44.48739186453156</v>
      </c>
      <c r="W29" s="51">
        <v>89.404988374550825</v>
      </c>
      <c r="X29" s="51">
        <f t="shared" si="10"/>
        <v>35.081523053848755</v>
      </c>
      <c r="Y29" s="129">
        <f t="shared" si="11"/>
        <v>58.469205089747923</v>
      </c>
      <c r="Z29" s="132">
        <v>11</v>
      </c>
      <c r="AA29" s="36">
        <v>6</v>
      </c>
      <c r="AB29" s="132">
        <v>20</v>
      </c>
      <c r="AC29" s="36">
        <v>11</v>
      </c>
      <c r="AD29" s="132">
        <v>5</v>
      </c>
      <c r="AE29" s="36">
        <v>5</v>
      </c>
      <c r="AF29" s="36">
        <v>5</v>
      </c>
      <c r="AG29" s="36">
        <v>2</v>
      </c>
      <c r="AH29" s="36">
        <v>3</v>
      </c>
      <c r="AI29" s="36">
        <v>4</v>
      </c>
      <c r="AJ29" s="36">
        <v>3</v>
      </c>
      <c r="AK29" s="36">
        <v>5</v>
      </c>
      <c r="AL29" s="34">
        <v>20669</v>
      </c>
      <c r="AM29" s="35">
        <v>20669</v>
      </c>
      <c r="AN29" s="36">
        <v>52</v>
      </c>
      <c r="AO29" s="36">
        <v>48</v>
      </c>
      <c r="AP29" s="36">
        <v>10</v>
      </c>
      <c r="AQ29" s="36">
        <v>19</v>
      </c>
      <c r="AR29" s="36">
        <v>11</v>
      </c>
      <c r="AS29" s="36">
        <v>6</v>
      </c>
      <c r="AT29" s="90">
        <f t="shared" si="12"/>
        <v>608.07973293337841</v>
      </c>
      <c r="AU29" s="92">
        <f t="shared" si="13"/>
        <v>561.30436886158009</v>
      </c>
      <c r="AV29" s="90">
        <f t="shared" si="14"/>
        <v>116.93841017949585</v>
      </c>
      <c r="AW29" s="93">
        <f t="shared" si="15"/>
        <v>222.18297934104211</v>
      </c>
      <c r="AX29" s="91">
        <f t="shared" si="16"/>
        <v>128.63225119744544</v>
      </c>
      <c r="AY29" s="94">
        <f t="shared" si="17"/>
        <v>70.163046107697511</v>
      </c>
    </row>
    <row r="30" spans="1:51" s="27" customFormat="1" ht="14.25" customHeight="1" x14ac:dyDescent="0.25">
      <c r="A30" s="28" t="s">
        <v>24</v>
      </c>
      <c r="B30" s="41">
        <v>118.57080562520439</v>
      </c>
      <c r="C30" s="42">
        <v>251.21991247264771</v>
      </c>
      <c r="D30" s="46">
        <f t="shared" si="0"/>
        <v>75.288132073512614</v>
      </c>
      <c r="E30" s="47">
        <f t="shared" si="1"/>
        <v>225.86439622053783</v>
      </c>
      <c r="F30" s="133">
        <v>619.20309604273405</v>
      </c>
      <c r="G30" s="134">
        <v>330.55251641137858</v>
      </c>
      <c r="H30" s="46">
        <f t="shared" si="2"/>
        <v>250.96044024504204</v>
      </c>
      <c r="I30" s="47">
        <f t="shared" si="3"/>
        <v>100.38417609801681</v>
      </c>
      <c r="J30" s="52">
        <v>289.83974708383295</v>
      </c>
      <c r="K30" s="51">
        <v>92.554704595185996</v>
      </c>
      <c r="L30" s="46">
        <f t="shared" si="4"/>
        <v>50.192088049008404</v>
      </c>
      <c r="M30" s="46">
        <f t="shared" si="5"/>
        <v>25.096044024504202</v>
      </c>
      <c r="N30" s="52">
        <v>184.4434754169846</v>
      </c>
      <c r="O30" s="51">
        <v>79.332603938730855</v>
      </c>
      <c r="P30" s="46">
        <f t="shared" si="6"/>
        <v>100.38417609801681</v>
      </c>
      <c r="Q30" s="47">
        <f t="shared" si="7"/>
        <v>0</v>
      </c>
      <c r="R30" s="53">
        <v>26.349067916712087</v>
      </c>
      <c r="S30" s="51">
        <v>26.444201312910284</v>
      </c>
      <c r="T30" s="46">
        <f t="shared" si="8"/>
        <v>0</v>
      </c>
      <c r="U30" s="50">
        <f t="shared" si="9"/>
        <v>0</v>
      </c>
      <c r="V30" s="52">
        <v>52.698135833424175</v>
      </c>
      <c r="W30" s="51">
        <v>52.888402625820568</v>
      </c>
      <c r="X30" s="51">
        <f t="shared" si="10"/>
        <v>50.192088049008404</v>
      </c>
      <c r="Y30" s="129">
        <f t="shared" si="11"/>
        <v>50.192088049008404</v>
      </c>
      <c r="Z30" s="132">
        <v>3</v>
      </c>
      <c r="AA30" s="36">
        <v>9</v>
      </c>
      <c r="AB30" s="132">
        <v>10</v>
      </c>
      <c r="AC30" s="36">
        <v>4</v>
      </c>
      <c r="AD30" s="132">
        <v>2</v>
      </c>
      <c r="AE30" s="36">
        <v>1</v>
      </c>
      <c r="AF30" s="36">
        <v>4</v>
      </c>
      <c r="AG30" s="36"/>
      <c r="AH30" s="36"/>
      <c r="AI30" s="36"/>
      <c r="AJ30" s="36">
        <v>2</v>
      </c>
      <c r="AK30" s="36">
        <v>2</v>
      </c>
      <c r="AL30" s="34">
        <v>9631</v>
      </c>
      <c r="AM30" s="35">
        <v>9631</v>
      </c>
      <c r="AN30" s="36">
        <v>23</v>
      </c>
      <c r="AO30" s="36">
        <v>26</v>
      </c>
      <c r="AP30" s="36">
        <v>3</v>
      </c>
      <c r="AQ30" s="36">
        <v>9</v>
      </c>
      <c r="AR30" s="36">
        <v>3</v>
      </c>
      <c r="AS30" s="36">
        <v>9</v>
      </c>
      <c r="AT30" s="90">
        <f t="shared" si="12"/>
        <v>577.20901256359673</v>
      </c>
      <c r="AU30" s="92">
        <f t="shared" si="13"/>
        <v>652.49714463710927</v>
      </c>
      <c r="AV30" s="90">
        <f t="shared" si="14"/>
        <v>75.288132073512614</v>
      </c>
      <c r="AW30" s="93">
        <f t="shared" si="15"/>
        <v>225.86439622053783</v>
      </c>
      <c r="AX30" s="91">
        <f t="shared" si="16"/>
        <v>75.288132073512614</v>
      </c>
      <c r="AY30" s="94">
        <f t="shared" si="17"/>
        <v>225.86439622053783</v>
      </c>
    </row>
    <row r="31" spans="1:51" s="27" customFormat="1" ht="14.25" customHeight="1" x14ac:dyDescent="0.25">
      <c r="A31" s="28" t="s">
        <v>25</v>
      </c>
      <c r="B31" s="41">
        <v>285.22539532688222</v>
      </c>
      <c r="C31" s="42">
        <v>144.41921606118547</v>
      </c>
      <c r="D31" s="46">
        <f t="shared" si="0"/>
        <v>55.44849736178022</v>
      </c>
      <c r="E31" s="47">
        <f t="shared" si="1"/>
        <v>55.44849736178022</v>
      </c>
      <c r="F31" s="133">
        <v>598.97333018645259</v>
      </c>
      <c r="G31" s="134">
        <v>779.86376673040149</v>
      </c>
      <c r="H31" s="46">
        <f t="shared" si="2"/>
        <v>499.03647625602196</v>
      </c>
      <c r="I31" s="47">
        <f t="shared" si="3"/>
        <v>110.89699472356044</v>
      </c>
      <c r="J31" s="52">
        <v>313.74793485957042</v>
      </c>
      <c r="K31" s="51">
        <v>259.95458891013379</v>
      </c>
      <c r="L31" s="46">
        <f t="shared" si="4"/>
        <v>221.79398944712088</v>
      </c>
      <c r="M31" s="46">
        <f t="shared" si="5"/>
        <v>0</v>
      </c>
      <c r="N31" s="52">
        <v>114.09015813075288</v>
      </c>
      <c r="O31" s="51">
        <v>346.6061185468451</v>
      </c>
      <c r="P31" s="46">
        <f t="shared" si="6"/>
        <v>110.89699472356044</v>
      </c>
      <c r="Q31" s="47">
        <f t="shared" si="7"/>
        <v>0</v>
      </c>
      <c r="R31" s="53">
        <v>57.045079065376441</v>
      </c>
      <c r="S31" s="51">
        <v>115.53537284894837</v>
      </c>
      <c r="T31" s="46">
        <f t="shared" si="8"/>
        <v>55.44849736178022</v>
      </c>
      <c r="U31" s="50">
        <f t="shared" si="9"/>
        <v>55.44849736178022</v>
      </c>
      <c r="V31" s="52">
        <v>114.09015813075288</v>
      </c>
      <c r="W31" s="51">
        <v>115.53537284894837</v>
      </c>
      <c r="X31" s="51">
        <f t="shared" si="10"/>
        <v>166.34549208534065</v>
      </c>
      <c r="Y31" s="129">
        <f t="shared" si="11"/>
        <v>55.44849736178022</v>
      </c>
      <c r="Z31" s="132">
        <v>1</v>
      </c>
      <c r="AA31" s="36">
        <v>1</v>
      </c>
      <c r="AB31" s="132">
        <v>9</v>
      </c>
      <c r="AC31" s="36">
        <v>2</v>
      </c>
      <c r="AD31" s="132">
        <v>4</v>
      </c>
      <c r="AE31" s="36"/>
      <c r="AF31" s="36">
        <v>2</v>
      </c>
      <c r="AG31" s="36"/>
      <c r="AH31" s="36">
        <v>1</v>
      </c>
      <c r="AI31" s="36">
        <v>1</v>
      </c>
      <c r="AJ31" s="36">
        <v>3</v>
      </c>
      <c r="AK31" s="36">
        <v>1</v>
      </c>
      <c r="AL31" s="34">
        <v>4359</v>
      </c>
      <c r="AM31" s="35">
        <v>4359</v>
      </c>
      <c r="AN31" s="36">
        <v>25</v>
      </c>
      <c r="AO31" s="36">
        <v>9</v>
      </c>
      <c r="AP31" s="36">
        <v>9</v>
      </c>
      <c r="AQ31" s="36">
        <v>4</v>
      </c>
      <c r="AR31" s="36">
        <v>1</v>
      </c>
      <c r="AS31" s="36">
        <v>1</v>
      </c>
      <c r="AT31" s="90">
        <f t="shared" si="12"/>
        <v>1386.2124340445055</v>
      </c>
      <c r="AU31" s="92">
        <f t="shared" si="13"/>
        <v>499.03647625602196</v>
      </c>
      <c r="AV31" s="90">
        <f t="shared" si="14"/>
        <v>499.03647625602196</v>
      </c>
      <c r="AW31" s="93">
        <f t="shared" si="15"/>
        <v>221.79398944712088</v>
      </c>
      <c r="AX31" s="91">
        <f t="shared" si="16"/>
        <v>55.44849736178022</v>
      </c>
      <c r="AY31" s="94">
        <f t="shared" si="17"/>
        <v>55.44849736178022</v>
      </c>
    </row>
    <row r="32" spans="1:51" s="27" customFormat="1" ht="14.25" customHeight="1" x14ac:dyDescent="0.25">
      <c r="A32" s="28" t="s">
        <v>26</v>
      </c>
      <c r="B32" s="41">
        <v>104.02658887666777</v>
      </c>
      <c r="C32" s="42">
        <v>174.4202828827095</v>
      </c>
      <c r="D32" s="46">
        <f t="shared" si="0"/>
        <v>89.601482854494904</v>
      </c>
      <c r="E32" s="47">
        <f t="shared" si="1"/>
        <v>89.601482854494904</v>
      </c>
      <c r="F32" s="133">
        <v>670.39357276074793</v>
      </c>
      <c r="G32" s="134">
        <v>523.26084864812844</v>
      </c>
      <c r="H32" s="46">
        <f t="shared" si="2"/>
        <v>224.00370713623724</v>
      </c>
      <c r="I32" s="47">
        <f t="shared" si="3"/>
        <v>268.8044485634847</v>
      </c>
      <c r="J32" s="52">
        <v>346.75529625555924</v>
      </c>
      <c r="K32" s="51">
        <v>279.07245261233521</v>
      </c>
      <c r="L32" s="46">
        <f t="shared" si="4"/>
        <v>44.800741427247452</v>
      </c>
      <c r="M32" s="46">
        <f t="shared" si="5"/>
        <v>134.40222428174235</v>
      </c>
      <c r="N32" s="52">
        <v>161.81913825259431</v>
      </c>
      <c r="O32" s="51">
        <v>197.67632060040413</v>
      </c>
      <c r="P32" s="46">
        <f t="shared" si="6"/>
        <v>44.800741427247452</v>
      </c>
      <c r="Q32" s="47">
        <f t="shared" si="7"/>
        <v>67.201112140871174</v>
      </c>
      <c r="R32" s="53">
        <v>115.58509875185308</v>
      </c>
      <c r="S32" s="51">
        <v>23.2560377176946</v>
      </c>
      <c r="T32" s="46">
        <f t="shared" si="8"/>
        <v>44.800741427247452</v>
      </c>
      <c r="U32" s="50">
        <f t="shared" si="9"/>
        <v>0</v>
      </c>
      <c r="V32" s="52">
        <v>80.909569126297157</v>
      </c>
      <c r="W32" s="51">
        <v>116.280188588473</v>
      </c>
      <c r="X32" s="51">
        <f t="shared" si="10"/>
        <v>67.201112140871174</v>
      </c>
      <c r="Y32" s="129">
        <f t="shared" si="11"/>
        <v>134.40222428174235</v>
      </c>
      <c r="Z32" s="132">
        <v>4</v>
      </c>
      <c r="AA32" s="36">
        <v>4</v>
      </c>
      <c r="AB32" s="132">
        <v>10</v>
      </c>
      <c r="AC32" s="36">
        <v>12</v>
      </c>
      <c r="AD32" s="132">
        <v>2</v>
      </c>
      <c r="AE32" s="36">
        <v>6</v>
      </c>
      <c r="AF32" s="36">
        <v>2</v>
      </c>
      <c r="AG32" s="36">
        <v>3</v>
      </c>
      <c r="AH32" s="36">
        <v>2</v>
      </c>
      <c r="AI32" s="36"/>
      <c r="AJ32" s="36">
        <v>3</v>
      </c>
      <c r="AK32" s="36">
        <v>6</v>
      </c>
      <c r="AL32" s="34">
        <v>10790</v>
      </c>
      <c r="AM32" s="35">
        <v>10790</v>
      </c>
      <c r="AN32" s="36">
        <v>32</v>
      </c>
      <c r="AO32" s="36">
        <v>30</v>
      </c>
      <c r="AP32" s="36">
        <v>13</v>
      </c>
      <c r="AQ32" s="36">
        <v>4</v>
      </c>
      <c r="AR32" s="36">
        <v>4</v>
      </c>
      <c r="AS32" s="36">
        <v>4</v>
      </c>
      <c r="AT32" s="90">
        <f t="shared" si="12"/>
        <v>716.81186283595923</v>
      </c>
      <c r="AU32" s="92">
        <f t="shared" si="13"/>
        <v>672.01112140871169</v>
      </c>
      <c r="AV32" s="90">
        <f t="shared" si="14"/>
        <v>291.20481927710841</v>
      </c>
      <c r="AW32" s="93">
        <f t="shared" si="15"/>
        <v>89.601482854494904</v>
      </c>
      <c r="AX32" s="91">
        <f t="shared" si="16"/>
        <v>89.601482854494904</v>
      </c>
      <c r="AY32" s="94">
        <f t="shared" si="17"/>
        <v>89.601482854494904</v>
      </c>
    </row>
    <row r="33" spans="1:51" s="27" customFormat="1" ht="14.25" customHeight="1" thickBot="1" x14ac:dyDescent="0.3">
      <c r="A33" s="29" t="s">
        <v>27</v>
      </c>
      <c r="B33" s="43">
        <v>182.91206296352351</v>
      </c>
      <c r="C33" s="44">
        <v>185.80873308733086</v>
      </c>
      <c r="D33" s="97">
        <f t="shared" si="0"/>
        <v>35.876502894463407</v>
      </c>
      <c r="E33" s="98">
        <f t="shared" si="1"/>
        <v>35.876502894463407</v>
      </c>
      <c r="F33" s="135">
        <v>823.10428333585583</v>
      </c>
      <c r="G33" s="136">
        <v>743.23493234932346</v>
      </c>
      <c r="H33" s="97">
        <f t="shared" si="2"/>
        <v>287.01202315570725</v>
      </c>
      <c r="I33" s="98">
        <f t="shared" si="3"/>
        <v>358.76502894463408</v>
      </c>
      <c r="J33" s="55">
        <v>475.57136370516116</v>
      </c>
      <c r="K33" s="54">
        <v>334.45571955719555</v>
      </c>
      <c r="L33" s="97">
        <f t="shared" si="4"/>
        <v>143.50601157785363</v>
      </c>
      <c r="M33" s="97">
        <f t="shared" si="5"/>
        <v>143.50601157785363</v>
      </c>
      <c r="N33" s="55">
        <v>219.49447555622822</v>
      </c>
      <c r="O33" s="54">
        <v>222.97047970479704</v>
      </c>
      <c r="P33" s="97">
        <f t="shared" si="6"/>
        <v>71.753005788926814</v>
      </c>
      <c r="Q33" s="98">
        <f t="shared" si="7"/>
        <v>35.876502894463407</v>
      </c>
      <c r="R33" s="56">
        <v>0</v>
      </c>
      <c r="S33" s="54">
        <v>92.904366543665432</v>
      </c>
      <c r="T33" s="97">
        <f t="shared" si="8"/>
        <v>0</v>
      </c>
      <c r="U33" s="99">
        <f t="shared" si="9"/>
        <v>35.876502894463407</v>
      </c>
      <c r="V33" s="55">
        <v>164.62085666717115</v>
      </c>
      <c r="W33" s="54">
        <v>222.97047970479704</v>
      </c>
      <c r="X33" s="54">
        <f t="shared" si="10"/>
        <v>143.50601157785363</v>
      </c>
      <c r="Y33" s="131">
        <f t="shared" si="11"/>
        <v>107.62950868339023</v>
      </c>
      <c r="Z33" s="152">
        <v>1</v>
      </c>
      <c r="AA33" s="153">
        <v>1</v>
      </c>
      <c r="AB33" s="152">
        <v>8</v>
      </c>
      <c r="AC33" s="153">
        <v>10</v>
      </c>
      <c r="AD33" s="152">
        <v>4</v>
      </c>
      <c r="AE33" s="153">
        <v>4</v>
      </c>
      <c r="AF33" s="153">
        <v>2</v>
      </c>
      <c r="AG33" s="153">
        <v>1</v>
      </c>
      <c r="AH33" s="153"/>
      <c r="AI33" s="153">
        <v>1</v>
      </c>
      <c r="AJ33" s="153">
        <v>4</v>
      </c>
      <c r="AK33" s="153">
        <v>3</v>
      </c>
      <c r="AL33" s="34">
        <v>6737</v>
      </c>
      <c r="AM33" s="35">
        <v>6737</v>
      </c>
      <c r="AN33" s="36">
        <v>18</v>
      </c>
      <c r="AO33" s="36">
        <v>25</v>
      </c>
      <c r="AP33" s="36">
        <v>5</v>
      </c>
      <c r="AQ33" s="36">
        <v>7</v>
      </c>
      <c r="AR33" s="36">
        <v>1</v>
      </c>
      <c r="AS33" s="36">
        <v>1</v>
      </c>
      <c r="AT33" s="90">
        <f t="shared" si="12"/>
        <v>645.77705210034139</v>
      </c>
      <c r="AU33" s="92">
        <f t="shared" si="13"/>
        <v>896.91257236158526</v>
      </c>
      <c r="AV33" s="90">
        <f t="shared" si="14"/>
        <v>179.38251447231704</v>
      </c>
      <c r="AW33" s="93">
        <f t="shared" si="15"/>
        <v>251.13552026124387</v>
      </c>
      <c r="AX33" s="91">
        <f t="shared" si="16"/>
        <v>35.876502894463407</v>
      </c>
      <c r="AY33" s="94">
        <f t="shared" si="17"/>
        <v>35.876502894463407</v>
      </c>
    </row>
    <row r="34" spans="1:51" s="120" customFormat="1" ht="14.25" customHeight="1" thickBot="1" x14ac:dyDescent="0.3">
      <c r="A34" s="30" t="s">
        <v>28</v>
      </c>
      <c r="B34" s="45">
        <v>190.44209588736061</v>
      </c>
      <c r="C34" s="85">
        <v>186.61025176487675</v>
      </c>
      <c r="D34" s="59">
        <f t="shared" si="0"/>
        <v>92.110946171072257</v>
      </c>
      <c r="E34" s="112">
        <f t="shared" si="1"/>
        <v>85.97021642633409</v>
      </c>
      <c r="F34" s="137">
        <v>564.42621172413396</v>
      </c>
      <c r="G34" s="138">
        <v>552.44025027423913</v>
      </c>
      <c r="H34" s="59">
        <f t="shared" si="2"/>
        <v>212.29379974666176</v>
      </c>
      <c r="I34" s="112">
        <f t="shared" si="3"/>
        <v>181.59015102297101</v>
      </c>
      <c r="J34" s="58">
        <v>274.62302233032437</v>
      </c>
      <c r="K34" s="57">
        <v>277.14393826466841</v>
      </c>
      <c r="L34" s="59">
        <f t="shared" si="4"/>
        <v>73.6887569368578</v>
      </c>
      <c r="M34" s="59">
        <f t="shared" si="5"/>
        <v>71.057015617684314</v>
      </c>
      <c r="N34" s="58">
        <v>163.76180226062891</v>
      </c>
      <c r="O34" s="57">
        <v>176.44830736183891</v>
      </c>
      <c r="P34" s="59">
        <f t="shared" si="6"/>
        <v>50.880332170687531</v>
      </c>
      <c r="Q34" s="112">
        <f t="shared" si="7"/>
        <v>36.8443784684289</v>
      </c>
      <c r="R34" s="60">
        <v>67.160739129359044</v>
      </c>
      <c r="S34" s="59">
        <v>60.971666418227052</v>
      </c>
      <c r="T34" s="59">
        <f t="shared" si="8"/>
        <v>33.33539004286424</v>
      </c>
      <c r="U34" s="61">
        <f t="shared" si="9"/>
        <v>28.071907404517258</v>
      </c>
      <c r="V34" s="62">
        <v>79.580875817665174</v>
      </c>
      <c r="W34" s="59">
        <v>96.076565265085051</v>
      </c>
      <c r="X34" s="61">
        <f t="shared" si="10"/>
        <v>70.179768511293148</v>
      </c>
      <c r="Y34" s="156">
        <f t="shared" si="11"/>
        <v>77.197745362422452</v>
      </c>
      <c r="Z34" s="157">
        <v>105</v>
      </c>
      <c r="AA34" s="113">
        <f t="shared" ref="AA34:AS34" si="18">SUM(AA9:AA33)</f>
        <v>98</v>
      </c>
      <c r="AB34" s="157">
        <v>242</v>
      </c>
      <c r="AC34" s="113">
        <f t="shared" si="18"/>
        <v>207</v>
      </c>
      <c r="AD34" s="157">
        <v>84</v>
      </c>
      <c r="AE34" s="113">
        <f t="shared" si="18"/>
        <v>81</v>
      </c>
      <c r="AF34" s="158">
        <v>58</v>
      </c>
      <c r="AG34" s="113">
        <f t="shared" si="18"/>
        <v>42</v>
      </c>
      <c r="AH34" s="157">
        <v>38</v>
      </c>
      <c r="AI34" s="113">
        <f t="shared" si="18"/>
        <v>32</v>
      </c>
      <c r="AJ34" s="157">
        <v>80</v>
      </c>
      <c r="AK34" s="114">
        <f t="shared" si="18"/>
        <v>88</v>
      </c>
      <c r="AL34" s="151">
        <v>275521</v>
      </c>
      <c r="AM34" s="149">
        <v>275521</v>
      </c>
      <c r="AN34" s="132">
        <v>800</v>
      </c>
      <c r="AO34" s="149">
        <f t="shared" si="18"/>
        <v>757</v>
      </c>
      <c r="AP34" s="36">
        <v>252</v>
      </c>
      <c r="AQ34" s="149">
        <f t="shared" si="18"/>
        <v>251</v>
      </c>
      <c r="AR34" s="36">
        <v>105</v>
      </c>
      <c r="AS34" s="149">
        <f t="shared" si="18"/>
        <v>99</v>
      </c>
      <c r="AT34" s="117">
        <f t="shared" si="12"/>
        <v>701.7976851129315</v>
      </c>
      <c r="AU34" s="116">
        <f t="shared" si="13"/>
        <v>664.07605953811139</v>
      </c>
      <c r="AV34" s="117">
        <f t="shared" si="14"/>
        <v>221.06627081057343</v>
      </c>
      <c r="AW34" s="118">
        <f t="shared" si="15"/>
        <v>220.18902370418226</v>
      </c>
      <c r="AX34" s="115">
        <f t="shared" si="16"/>
        <v>92.110946171072257</v>
      </c>
      <c r="AY34" s="119">
        <f t="shared" si="17"/>
        <v>86.847463532725271</v>
      </c>
    </row>
    <row r="35" spans="1:51" s="27" customFormat="1" ht="14.25" customHeight="1" x14ac:dyDescent="0.25">
      <c r="A35" s="31" t="s">
        <v>29</v>
      </c>
      <c r="B35" s="39">
        <v>190.80235406943487</v>
      </c>
      <c r="C35" s="40">
        <v>202.24102541975884</v>
      </c>
      <c r="D35" s="46">
        <f t="shared" si="0"/>
        <v>62.487413527532397</v>
      </c>
      <c r="E35" s="47">
        <f t="shared" si="1"/>
        <v>53.278742060317093</v>
      </c>
      <c r="F35" s="133">
        <v>561.9725584701323</v>
      </c>
      <c r="G35" s="134">
        <v>557.18706082497101</v>
      </c>
      <c r="H35" s="46">
        <f t="shared" si="2"/>
        <v>142.73440774183715</v>
      </c>
      <c r="I35" s="47">
        <f t="shared" si="3"/>
        <v>130.23692503633066</v>
      </c>
      <c r="J35" s="48">
        <v>358.49973557577408</v>
      </c>
      <c r="K35" s="46">
        <v>360.53280406321653</v>
      </c>
      <c r="L35" s="46">
        <f t="shared" si="4"/>
        <v>54.594266555633567</v>
      </c>
      <c r="M35" s="46">
        <f t="shared" si="5"/>
        <v>55.909791050950034</v>
      </c>
      <c r="N35" s="48">
        <v>150.18232166012157</v>
      </c>
      <c r="O35" s="46">
        <v>138.55186271850883</v>
      </c>
      <c r="P35" s="46">
        <f t="shared" si="6"/>
        <v>32.230350135253552</v>
      </c>
      <c r="Q35" s="47">
        <f t="shared" si="7"/>
        <v>26.31048990632943</v>
      </c>
      <c r="R35" s="49">
        <v>34.284797996851573</v>
      </c>
      <c r="S35" s="46">
        <v>31.285904484824574</v>
      </c>
      <c r="T35" s="46">
        <f t="shared" si="8"/>
        <v>14.470769448481185</v>
      </c>
      <c r="U35" s="50">
        <f t="shared" si="9"/>
        <v>11.839720457848244</v>
      </c>
      <c r="V35" s="48">
        <v>69.68757853707875</v>
      </c>
      <c r="W35" s="46">
        <v>65.178967676717861</v>
      </c>
      <c r="X35" s="46">
        <f t="shared" si="10"/>
        <v>50.647693069684152</v>
      </c>
      <c r="Y35" s="50">
        <f t="shared" si="11"/>
        <v>48.016644079051211</v>
      </c>
      <c r="Z35" s="154">
        <v>95</v>
      </c>
      <c r="AA35" s="155">
        <v>81</v>
      </c>
      <c r="AB35" s="154">
        <v>217</v>
      </c>
      <c r="AC35" s="155">
        <v>198</v>
      </c>
      <c r="AD35" s="154">
        <v>83</v>
      </c>
      <c r="AE35" s="155">
        <v>85</v>
      </c>
      <c r="AF35" s="155">
        <v>49</v>
      </c>
      <c r="AG35" s="155">
        <v>40</v>
      </c>
      <c r="AH35" s="155">
        <v>22</v>
      </c>
      <c r="AI35" s="155">
        <v>18</v>
      </c>
      <c r="AJ35" s="155">
        <v>77</v>
      </c>
      <c r="AK35" s="155">
        <v>73</v>
      </c>
      <c r="AL35" s="34">
        <v>367458</v>
      </c>
      <c r="AM35" s="35">
        <v>367458</v>
      </c>
      <c r="AN35" s="36">
        <v>638</v>
      </c>
      <c r="AO35" s="36">
        <v>609</v>
      </c>
      <c r="AP35" s="36">
        <v>118</v>
      </c>
      <c r="AQ35" s="36">
        <v>146</v>
      </c>
      <c r="AR35" s="36">
        <v>97</v>
      </c>
      <c r="AS35" s="36">
        <v>81</v>
      </c>
      <c r="AT35" s="90">
        <f t="shared" si="12"/>
        <v>419.65231400595439</v>
      </c>
      <c r="AU35" s="92">
        <f t="shared" si="13"/>
        <v>400.57720882386559</v>
      </c>
      <c r="AV35" s="90">
        <f t="shared" si="14"/>
        <v>77.615945223671815</v>
      </c>
      <c r="AW35" s="93">
        <f t="shared" si="15"/>
        <v>96.033288158102422</v>
      </c>
      <c r="AX35" s="91">
        <f t="shared" si="16"/>
        <v>63.802938022848863</v>
      </c>
      <c r="AY35" s="94">
        <f t="shared" si="17"/>
        <v>53.278742060317093</v>
      </c>
    </row>
    <row r="36" spans="1:51" s="27" customFormat="1" ht="14.25" customHeight="1" x14ac:dyDescent="0.25">
      <c r="A36" s="28" t="s">
        <v>30</v>
      </c>
      <c r="B36" s="41">
        <v>190.98484304288485</v>
      </c>
      <c r="C36" s="42">
        <v>161.38990189532075</v>
      </c>
      <c r="D36" s="46">
        <f t="shared" si="0"/>
        <v>64.198983076572802</v>
      </c>
      <c r="E36" s="47">
        <f t="shared" si="1"/>
        <v>87.127191318205959</v>
      </c>
      <c r="F36" s="133">
        <v>570.47420649173398</v>
      </c>
      <c r="G36" s="134">
        <v>546.24274487647028</v>
      </c>
      <c r="H36" s="46">
        <f t="shared" si="2"/>
        <v>160.49745769143203</v>
      </c>
      <c r="I36" s="47">
        <f t="shared" si="3"/>
        <v>128.3979661531456</v>
      </c>
      <c r="J36" s="52">
        <v>265.39452215050233</v>
      </c>
      <c r="K36" s="51">
        <v>330.22856849350245</v>
      </c>
      <c r="L36" s="46">
        <f t="shared" si="4"/>
        <v>91.712832966532602</v>
      </c>
      <c r="M36" s="46">
        <f t="shared" si="5"/>
        <v>55.027699779919551</v>
      </c>
      <c r="N36" s="52">
        <v>230.67000523361415</v>
      </c>
      <c r="O36" s="51">
        <v>139.04360778673788</v>
      </c>
      <c r="P36" s="46">
        <f t="shared" si="6"/>
        <v>32.099491538286401</v>
      </c>
      <c r="Q36" s="47">
        <f t="shared" si="7"/>
        <v>27.513849889959776</v>
      </c>
      <c r="R36" s="53">
        <v>34.724516916888156</v>
      </c>
      <c r="S36" s="51">
        <v>32.277980379064154</v>
      </c>
      <c r="T36" s="46">
        <f t="shared" si="8"/>
        <v>27.513849889959776</v>
      </c>
      <c r="U36" s="50">
        <f t="shared" si="9"/>
        <v>18.342566593306518</v>
      </c>
      <c r="V36" s="52">
        <v>111.6145186614262</v>
      </c>
      <c r="W36" s="51">
        <v>119.18023524577532</v>
      </c>
      <c r="X36" s="51">
        <f t="shared" si="10"/>
        <v>87.127191318205959</v>
      </c>
      <c r="Y36" s="129">
        <f t="shared" si="11"/>
        <v>91.712832966532602</v>
      </c>
      <c r="Z36" s="132">
        <v>14</v>
      </c>
      <c r="AA36" s="36">
        <v>19</v>
      </c>
      <c r="AB36" s="132">
        <v>35</v>
      </c>
      <c r="AC36" s="36">
        <v>28</v>
      </c>
      <c r="AD36" s="132">
        <v>20</v>
      </c>
      <c r="AE36" s="36">
        <v>12</v>
      </c>
      <c r="AF36" s="36">
        <v>7</v>
      </c>
      <c r="AG36" s="36">
        <v>6</v>
      </c>
      <c r="AH36" s="36">
        <v>6</v>
      </c>
      <c r="AI36" s="36">
        <v>4</v>
      </c>
      <c r="AJ36" s="36">
        <v>19</v>
      </c>
      <c r="AK36" s="36">
        <v>20</v>
      </c>
      <c r="AL36" s="34">
        <v>52708</v>
      </c>
      <c r="AM36" s="35">
        <v>52708</v>
      </c>
      <c r="AN36" s="36">
        <v>114</v>
      </c>
      <c r="AO36" s="36">
        <v>124</v>
      </c>
      <c r="AP36" s="36">
        <v>20</v>
      </c>
      <c r="AQ36" s="36">
        <v>27</v>
      </c>
      <c r="AR36" s="36">
        <v>15</v>
      </c>
      <c r="AS36" s="36">
        <v>19</v>
      </c>
      <c r="AT36" s="90">
        <f t="shared" si="12"/>
        <v>522.76314790923573</v>
      </c>
      <c r="AU36" s="92">
        <f t="shared" si="13"/>
        <v>568.61956439250207</v>
      </c>
      <c r="AV36" s="90">
        <f t="shared" si="14"/>
        <v>91.712832966532602</v>
      </c>
      <c r="AW36" s="93">
        <f t="shared" si="15"/>
        <v>123.812324504819</v>
      </c>
      <c r="AX36" s="91">
        <f t="shared" si="16"/>
        <v>68.784624724899444</v>
      </c>
      <c r="AY36" s="94">
        <f t="shared" si="17"/>
        <v>87.127191318205959</v>
      </c>
    </row>
    <row r="37" spans="1:51" s="27" customFormat="1" ht="14.25" customHeight="1" x14ac:dyDescent="0.25">
      <c r="A37" s="28" t="s">
        <v>31</v>
      </c>
      <c r="B37" s="41">
        <v>169.44207767555733</v>
      </c>
      <c r="C37" s="42">
        <v>164.82934802610924</v>
      </c>
      <c r="D37" s="46">
        <f t="shared" si="0"/>
        <v>62.303696065989847</v>
      </c>
      <c r="E37" s="47">
        <f t="shared" si="1"/>
        <v>52.718512055837557</v>
      </c>
      <c r="F37" s="133">
        <v>573.49626290188633</v>
      </c>
      <c r="G37" s="134">
        <v>601.75793723817662</v>
      </c>
      <c r="H37" s="46">
        <f t="shared" si="2"/>
        <v>158.15553616751268</v>
      </c>
      <c r="I37" s="47">
        <f t="shared" si="3"/>
        <v>129.39998413705581</v>
      </c>
      <c r="J37" s="52">
        <v>268.50052308588317</v>
      </c>
      <c r="K37" s="51">
        <v>277.3319189010727</v>
      </c>
      <c r="L37" s="46">
        <f t="shared" si="4"/>
        <v>57.511104060913702</v>
      </c>
      <c r="M37" s="46">
        <f t="shared" si="5"/>
        <v>43.133328045685275</v>
      </c>
      <c r="N37" s="52">
        <v>218.97130038072021</v>
      </c>
      <c r="O37" s="51">
        <v>230.2378194650415</v>
      </c>
      <c r="P37" s="46">
        <f t="shared" si="6"/>
        <v>52.718512055837557</v>
      </c>
      <c r="Q37" s="47">
        <f t="shared" si="7"/>
        <v>23.96296002538071</v>
      </c>
      <c r="R37" s="53">
        <v>41.708819120137186</v>
      </c>
      <c r="S37" s="51">
        <v>81.106504584275982</v>
      </c>
      <c r="T37" s="46">
        <f t="shared" si="8"/>
        <v>9.5851840101522843</v>
      </c>
      <c r="U37" s="50">
        <f t="shared" si="9"/>
        <v>14.377776015228426</v>
      </c>
      <c r="V37" s="52">
        <v>88.631240630291515</v>
      </c>
      <c r="W37" s="51">
        <v>99.420876587177005</v>
      </c>
      <c r="X37" s="51">
        <f t="shared" si="10"/>
        <v>57.511104060913702</v>
      </c>
      <c r="Y37" s="129">
        <f t="shared" si="11"/>
        <v>86.26665609137055</v>
      </c>
      <c r="Z37" s="132">
        <v>13</v>
      </c>
      <c r="AA37" s="36">
        <v>11</v>
      </c>
      <c r="AB37" s="132">
        <v>33</v>
      </c>
      <c r="AC37" s="36">
        <v>27</v>
      </c>
      <c r="AD37" s="132">
        <v>12</v>
      </c>
      <c r="AE37" s="36">
        <v>9</v>
      </c>
      <c r="AF37" s="36">
        <v>11</v>
      </c>
      <c r="AG37" s="36">
        <v>5</v>
      </c>
      <c r="AH37" s="36">
        <v>2</v>
      </c>
      <c r="AI37" s="36">
        <v>3</v>
      </c>
      <c r="AJ37" s="36">
        <v>12</v>
      </c>
      <c r="AK37" s="36">
        <v>18</v>
      </c>
      <c r="AL37" s="34">
        <v>50432</v>
      </c>
      <c r="AM37" s="35">
        <v>50432</v>
      </c>
      <c r="AN37" s="36">
        <v>98</v>
      </c>
      <c r="AO37" s="36">
        <v>106</v>
      </c>
      <c r="AP37" s="36">
        <v>19</v>
      </c>
      <c r="AQ37" s="36">
        <v>26</v>
      </c>
      <c r="AR37" s="36">
        <v>13</v>
      </c>
      <c r="AS37" s="36">
        <v>11</v>
      </c>
      <c r="AT37" s="90">
        <f t="shared" si="12"/>
        <v>469.67401649746188</v>
      </c>
      <c r="AU37" s="92">
        <f t="shared" si="13"/>
        <v>508.01475253807104</v>
      </c>
      <c r="AV37" s="90">
        <f t="shared" si="14"/>
        <v>91.05924809644668</v>
      </c>
      <c r="AW37" s="93">
        <f t="shared" si="15"/>
        <v>124.60739213197969</v>
      </c>
      <c r="AX37" s="91">
        <f t="shared" si="16"/>
        <v>62.303696065989847</v>
      </c>
      <c r="AY37" s="94">
        <f t="shared" si="17"/>
        <v>52.718512055837557</v>
      </c>
    </row>
    <row r="38" spans="1:51" s="27" customFormat="1" ht="14.25" customHeight="1" x14ac:dyDescent="0.25">
      <c r="A38" s="28" t="s">
        <v>32</v>
      </c>
      <c r="B38" s="41">
        <v>132.61328998171101</v>
      </c>
      <c r="C38" s="42">
        <v>177.23911759313953</v>
      </c>
      <c r="D38" s="46">
        <f t="shared" si="0"/>
        <v>79.500767487756733</v>
      </c>
      <c r="E38" s="47">
        <f t="shared" si="1"/>
        <v>53.000511658504493</v>
      </c>
      <c r="F38" s="133">
        <v>358.54704328388539</v>
      </c>
      <c r="G38" s="134">
        <v>462.79102927097546</v>
      </c>
      <c r="H38" s="46">
        <f t="shared" si="2"/>
        <v>70.667348878005996</v>
      </c>
      <c r="I38" s="47">
        <f t="shared" si="3"/>
        <v>106.00102331700899</v>
      </c>
      <c r="J38" s="52">
        <v>181.72932330827064</v>
      </c>
      <c r="K38" s="51">
        <v>241.24213227955104</v>
      </c>
      <c r="L38" s="46">
        <f t="shared" si="4"/>
        <v>8.8334186097507494</v>
      </c>
      <c r="M38" s="46">
        <f t="shared" si="5"/>
        <v>53.000511658504493</v>
      </c>
      <c r="N38" s="52">
        <v>122.79008331639911</v>
      </c>
      <c r="O38" s="51">
        <v>162.46919112704458</v>
      </c>
      <c r="P38" s="46">
        <f t="shared" si="6"/>
        <v>26.500255829252247</v>
      </c>
      <c r="Q38" s="47">
        <f t="shared" si="7"/>
        <v>8.8334186097507494</v>
      </c>
      <c r="R38" s="53">
        <v>9.8232066653119272</v>
      </c>
      <c r="S38" s="51">
        <v>24.616544110158269</v>
      </c>
      <c r="T38" s="46">
        <f t="shared" si="8"/>
        <v>0</v>
      </c>
      <c r="U38" s="50">
        <f t="shared" si="9"/>
        <v>8.8334186097507494</v>
      </c>
      <c r="V38" s="52">
        <v>83.497256655151389</v>
      </c>
      <c r="W38" s="51">
        <v>49.233088220316539</v>
      </c>
      <c r="X38" s="51">
        <f t="shared" si="10"/>
        <v>70.667348878005996</v>
      </c>
      <c r="Y38" s="129">
        <f t="shared" si="11"/>
        <v>26.500255829252247</v>
      </c>
      <c r="Z38" s="132">
        <v>9</v>
      </c>
      <c r="AA38" s="36">
        <v>6</v>
      </c>
      <c r="AB38" s="132">
        <v>8</v>
      </c>
      <c r="AC38" s="36">
        <v>12</v>
      </c>
      <c r="AD38" s="132">
        <v>1</v>
      </c>
      <c r="AE38" s="36">
        <v>6</v>
      </c>
      <c r="AF38" s="36">
        <v>3</v>
      </c>
      <c r="AG38" s="36">
        <v>1</v>
      </c>
      <c r="AH38" s="36"/>
      <c r="AI38" s="36">
        <v>1</v>
      </c>
      <c r="AJ38" s="36">
        <v>8</v>
      </c>
      <c r="AK38" s="36">
        <v>3</v>
      </c>
      <c r="AL38" s="34">
        <v>27362</v>
      </c>
      <c r="AM38" s="35">
        <v>27362</v>
      </c>
      <c r="AN38" s="36">
        <v>46</v>
      </c>
      <c r="AO38" s="36">
        <v>32</v>
      </c>
      <c r="AP38" s="36">
        <v>11</v>
      </c>
      <c r="AQ38" s="36">
        <v>7</v>
      </c>
      <c r="AR38" s="36">
        <v>9</v>
      </c>
      <c r="AS38" s="36">
        <v>6</v>
      </c>
      <c r="AT38" s="90">
        <f t="shared" si="12"/>
        <v>406.33725604853447</v>
      </c>
      <c r="AU38" s="92">
        <f t="shared" si="13"/>
        <v>282.66939551202398</v>
      </c>
      <c r="AV38" s="90">
        <f t="shared" si="14"/>
        <v>97.167604707258235</v>
      </c>
      <c r="AW38" s="93">
        <f t="shared" si="15"/>
        <v>61.833930268255237</v>
      </c>
      <c r="AX38" s="91">
        <f t="shared" si="16"/>
        <v>79.500767487756733</v>
      </c>
      <c r="AY38" s="94">
        <f t="shared" si="17"/>
        <v>53.000511658504493</v>
      </c>
    </row>
    <row r="39" spans="1:51" s="27" customFormat="1" ht="14.25" customHeight="1" thickBot="1" x14ac:dyDescent="0.3">
      <c r="A39" s="29" t="s">
        <v>33</v>
      </c>
      <c r="B39" s="43">
        <v>217.15634132991852</v>
      </c>
      <c r="C39" s="44">
        <v>228.25313145359635</v>
      </c>
      <c r="D39" s="97">
        <f t="shared" si="0"/>
        <v>59.34873354362238</v>
      </c>
      <c r="E39" s="98">
        <f t="shared" si="1"/>
        <v>77.609882326275425</v>
      </c>
      <c r="F39" s="135">
        <v>626.50852498631662</v>
      </c>
      <c r="G39" s="136">
        <v>511.68833864322698</v>
      </c>
      <c r="H39" s="97">
        <f t="shared" si="2"/>
        <v>146.08919026122433</v>
      </c>
      <c r="I39" s="98">
        <f t="shared" si="3"/>
        <v>136.95861586989781</v>
      </c>
      <c r="J39" s="55">
        <v>321.99043714436186</v>
      </c>
      <c r="K39" s="54">
        <v>250.82761698197399</v>
      </c>
      <c r="L39" s="97">
        <f t="shared" si="4"/>
        <v>36.522297565306083</v>
      </c>
      <c r="M39" s="97">
        <f t="shared" si="5"/>
        <v>31.95701036964282</v>
      </c>
      <c r="N39" s="55">
        <v>212.16424152923071</v>
      </c>
      <c r="O39" s="54">
        <v>178.08760805720155</v>
      </c>
      <c r="P39" s="97">
        <f t="shared" si="6"/>
        <v>27.39172317397956</v>
      </c>
      <c r="Q39" s="98">
        <f t="shared" si="7"/>
        <v>45.652871956632602</v>
      </c>
      <c r="R39" s="56">
        <v>42.432848305846143</v>
      </c>
      <c r="S39" s="54">
        <v>32.607590207656621</v>
      </c>
      <c r="T39" s="97">
        <f t="shared" si="8"/>
        <v>9.1305743913265207</v>
      </c>
      <c r="U39" s="99">
        <f t="shared" si="9"/>
        <v>18.261148782653041</v>
      </c>
      <c r="V39" s="55">
        <v>82.369646711348395</v>
      </c>
      <c r="W39" s="54">
        <v>112.87242764188831</v>
      </c>
      <c r="X39" s="54">
        <f t="shared" si="10"/>
        <v>82.175169521938685</v>
      </c>
      <c r="Y39" s="131">
        <f t="shared" si="11"/>
        <v>77.609882326275425</v>
      </c>
      <c r="Z39" s="152">
        <v>13</v>
      </c>
      <c r="AA39" s="153">
        <v>17</v>
      </c>
      <c r="AB39" s="152">
        <v>32</v>
      </c>
      <c r="AC39" s="153">
        <v>30</v>
      </c>
      <c r="AD39" s="152">
        <v>8</v>
      </c>
      <c r="AE39" s="153">
        <v>7</v>
      </c>
      <c r="AF39" s="153">
        <v>6</v>
      </c>
      <c r="AG39" s="153">
        <v>10</v>
      </c>
      <c r="AH39" s="153">
        <v>2</v>
      </c>
      <c r="AI39" s="153">
        <v>4</v>
      </c>
      <c r="AJ39" s="153">
        <v>18</v>
      </c>
      <c r="AK39" s="153">
        <v>17</v>
      </c>
      <c r="AL39" s="34">
        <v>52943</v>
      </c>
      <c r="AM39" s="35">
        <v>52943</v>
      </c>
      <c r="AN39" s="36">
        <v>109</v>
      </c>
      <c r="AO39" s="36">
        <v>101</v>
      </c>
      <c r="AP39" s="36">
        <v>29</v>
      </c>
      <c r="AQ39" s="36">
        <v>22</v>
      </c>
      <c r="AR39" s="36">
        <v>14</v>
      </c>
      <c r="AS39" s="36">
        <v>17</v>
      </c>
      <c r="AT39" s="90">
        <f t="shared" si="12"/>
        <v>497.61630432729538</v>
      </c>
      <c r="AU39" s="92">
        <f t="shared" si="13"/>
        <v>461.09400676198925</v>
      </c>
      <c r="AV39" s="90">
        <f t="shared" si="14"/>
        <v>132.39332867423454</v>
      </c>
      <c r="AW39" s="93">
        <f t="shared" si="15"/>
        <v>100.43631830459172</v>
      </c>
      <c r="AX39" s="91">
        <f t="shared" si="16"/>
        <v>63.91402073928564</v>
      </c>
      <c r="AY39" s="94">
        <f t="shared" si="17"/>
        <v>77.609882326275425</v>
      </c>
    </row>
    <row r="40" spans="1:51" s="120" customFormat="1" ht="14.25" customHeight="1" thickBot="1" x14ac:dyDescent="0.3">
      <c r="A40" s="30" t="s">
        <v>34</v>
      </c>
      <c r="B40" s="45">
        <v>188.49295482885657</v>
      </c>
      <c r="C40" s="85">
        <v>195.98810718974437</v>
      </c>
      <c r="D40" s="59">
        <f t="shared" si="0"/>
        <v>63.177728202605536</v>
      </c>
      <c r="E40" s="112">
        <f t="shared" si="1"/>
        <v>58.79038596631348</v>
      </c>
      <c r="F40" s="137">
        <v>560.07932671803474</v>
      </c>
      <c r="G40" s="138">
        <v>551.12445179672477</v>
      </c>
      <c r="H40" s="59">
        <f t="shared" si="2"/>
        <v>142.58862267949166</v>
      </c>
      <c r="I40" s="112">
        <f t="shared" si="3"/>
        <v>129.42659597061552</v>
      </c>
      <c r="J40" s="58">
        <v>328.39006974089853</v>
      </c>
      <c r="K40" s="57">
        <v>333.03242274347537</v>
      </c>
      <c r="L40" s="59">
        <f t="shared" si="4"/>
        <v>54.40304373002143</v>
      </c>
      <c r="M40" s="59">
        <f t="shared" si="5"/>
        <v>52.209372611875409</v>
      </c>
      <c r="N40" s="58">
        <v>169.34913910405081</v>
      </c>
      <c r="O40" s="57">
        <v>152.27146172636782</v>
      </c>
      <c r="P40" s="59">
        <f t="shared" si="6"/>
        <v>33.343800995819585</v>
      </c>
      <c r="Q40" s="112">
        <f t="shared" si="7"/>
        <v>27.201521865010715</v>
      </c>
      <c r="R40" s="60">
        <v>34.606128425610386</v>
      </c>
      <c r="S40" s="59">
        <v>35.857473245241451</v>
      </c>
      <c r="T40" s="59">
        <f t="shared" si="8"/>
        <v>14.039495156134564</v>
      </c>
      <c r="U40" s="61">
        <f t="shared" si="9"/>
        <v>13.162026708876153</v>
      </c>
      <c r="V40" s="62">
        <v>77.556997038956595</v>
      </c>
      <c r="W40" s="59">
        <v>77.60932565408423</v>
      </c>
      <c r="X40" s="59">
        <f t="shared" si="10"/>
        <v>58.79038596631348</v>
      </c>
      <c r="Y40" s="61">
        <f t="shared" si="11"/>
        <v>57.474183295425874</v>
      </c>
      <c r="Z40" s="160">
        <v>144</v>
      </c>
      <c r="AA40" s="121">
        <f t="shared" ref="AA40:AK40" si="19">SUM(AA35:AA39)</f>
        <v>134</v>
      </c>
      <c r="AB40" s="158">
        <v>325</v>
      </c>
      <c r="AC40" s="121">
        <f t="shared" si="19"/>
        <v>295</v>
      </c>
      <c r="AD40" s="158">
        <v>124</v>
      </c>
      <c r="AE40" s="121">
        <f t="shared" si="19"/>
        <v>119</v>
      </c>
      <c r="AF40" s="158">
        <v>76</v>
      </c>
      <c r="AG40" s="121">
        <f t="shared" si="19"/>
        <v>62</v>
      </c>
      <c r="AH40" s="158">
        <v>32</v>
      </c>
      <c r="AI40" s="121">
        <f t="shared" si="19"/>
        <v>30</v>
      </c>
      <c r="AJ40" s="158">
        <v>134</v>
      </c>
      <c r="AK40" s="123">
        <f t="shared" si="19"/>
        <v>131</v>
      </c>
      <c r="AL40" s="159">
        <v>550903</v>
      </c>
      <c r="AM40" s="150">
        <v>550903</v>
      </c>
      <c r="AN40" s="36">
        <v>1005</v>
      </c>
      <c r="AO40" s="150">
        <f t="shared" ref="AO40" si="20">SUM(AO35:AO39)</f>
        <v>972</v>
      </c>
      <c r="AP40" s="36">
        <v>197</v>
      </c>
      <c r="AQ40" s="150">
        <f t="shared" ref="AQ40:AS40" si="21">SUM(AQ35:AQ39)</f>
        <v>228</v>
      </c>
      <c r="AR40" s="36">
        <v>148</v>
      </c>
      <c r="AS40" s="150">
        <f t="shared" si="21"/>
        <v>134</v>
      </c>
      <c r="AT40" s="117">
        <f t="shared" si="12"/>
        <v>440.92789474735116</v>
      </c>
      <c r="AU40" s="116">
        <f t="shared" si="13"/>
        <v>426.44966536758739</v>
      </c>
      <c r="AV40" s="117">
        <f t="shared" si="14"/>
        <v>86.43064205495341</v>
      </c>
      <c r="AW40" s="118">
        <f t="shared" si="15"/>
        <v>100.03140298745876</v>
      </c>
      <c r="AX40" s="115">
        <f t="shared" si="16"/>
        <v>64.932665097122353</v>
      </c>
      <c r="AY40" s="119">
        <f t="shared" si="17"/>
        <v>58.79038596631348</v>
      </c>
    </row>
    <row r="41" spans="1:51" s="27" customFormat="1" ht="14.25" customHeight="1" thickBot="1" x14ac:dyDescent="0.3">
      <c r="A41" s="122" t="s">
        <v>35</v>
      </c>
      <c r="B41" s="65">
        <v>157.46347041070027</v>
      </c>
      <c r="C41" s="66">
        <v>170.88563691421101</v>
      </c>
      <c r="D41" s="46">
        <f t="shared" si="0"/>
        <v>92.736385218579883</v>
      </c>
      <c r="E41" s="47">
        <f t="shared" si="1"/>
        <v>57.960240761612425</v>
      </c>
      <c r="F41" s="133">
        <v>353.48942337095974</v>
      </c>
      <c r="G41" s="136">
        <v>502.98413884182855</v>
      </c>
      <c r="H41" s="46">
        <f t="shared" si="2"/>
        <v>92.736385218579883</v>
      </c>
      <c r="I41" s="47">
        <f t="shared" si="3"/>
        <v>162.28867413251479</v>
      </c>
      <c r="J41" s="64">
        <v>167.10409104809005</v>
      </c>
      <c r="K41" s="63">
        <v>274.0618705227912</v>
      </c>
      <c r="L41" s="46">
        <f t="shared" si="4"/>
        <v>28.980120380806213</v>
      </c>
      <c r="M41" s="46">
        <f t="shared" si="5"/>
        <v>75.348312990096161</v>
      </c>
      <c r="N41" s="77">
        <v>122.11452807360429</v>
      </c>
      <c r="O41" s="63">
        <v>161.2128650134066</v>
      </c>
      <c r="P41" s="46">
        <f t="shared" si="6"/>
        <v>17.388072228483729</v>
      </c>
      <c r="Q41" s="47">
        <f t="shared" si="7"/>
        <v>23.184096304644971</v>
      </c>
      <c r="R41" s="49">
        <v>22.494781487242896</v>
      </c>
      <c r="S41" s="46">
        <v>25.794058402145055</v>
      </c>
      <c r="T41" s="46">
        <f t="shared" si="8"/>
        <v>5.7960240761612427</v>
      </c>
      <c r="U41" s="50">
        <f t="shared" si="9"/>
        <v>17.388072228483729</v>
      </c>
      <c r="V41" s="48">
        <v>77.124965099118498</v>
      </c>
      <c r="W41" s="46">
        <v>70.933660605898908</v>
      </c>
      <c r="X41" s="46">
        <f t="shared" si="10"/>
        <v>63.756264837773664</v>
      </c>
      <c r="Y41" s="50">
        <f t="shared" si="11"/>
        <v>63.756264837773664</v>
      </c>
      <c r="Z41" s="155">
        <v>16</v>
      </c>
      <c r="AA41" s="38">
        <f t="shared" ref="AA41:AK41" si="22">AA25+AA38</f>
        <v>10</v>
      </c>
      <c r="AB41" s="155">
        <v>16</v>
      </c>
      <c r="AC41" s="38">
        <f t="shared" si="22"/>
        <v>28</v>
      </c>
      <c r="AD41" s="155">
        <v>5</v>
      </c>
      <c r="AE41" s="38">
        <f t="shared" si="22"/>
        <v>13</v>
      </c>
      <c r="AF41" s="155">
        <v>3</v>
      </c>
      <c r="AG41" s="38">
        <f t="shared" si="22"/>
        <v>4</v>
      </c>
      <c r="AH41" s="155">
        <v>1</v>
      </c>
      <c r="AI41" s="38">
        <f t="shared" si="22"/>
        <v>3</v>
      </c>
      <c r="AJ41" s="155">
        <v>11</v>
      </c>
      <c r="AK41" s="38">
        <f t="shared" si="22"/>
        <v>11</v>
      </c>
      <c r="AL41" s="35">
        <v>41701</v>
      </c>
      <c r="AM41" s="35">
        <v>41701</v>
      </c>
      <c r="AN41" s="36">
        <v>80</v>
      </c>
      <c r="AO41" s="35">
        <f t="shared" ref="AO41" si="23">AO25+AO38</f>
        <v>80</v>
      </c>
      <c r="AP41" s="36">
        <v>21</v>
      </c>
      <c r="AQ41" s="35">
        <f t="shared" ref="AQ41:AS41" si="24">AQ25+AQ38</f>
        <v>23</v>
      </c>
      <c r="AR41" s="36">
        <v>16</v>
      </c>
      <c r="AS41" s="35">
        <f t="shared" si="24"/>
        <v>10</v>
      </c>
      <c r="AT41" s="90">
        <f t="shared" si="12"/>
        <v>463.6819260928994</v>
      </c>
      <c r="AU41" s="92">
        <f t="shared" si="13"/>
        <v>463.6819260928994</v>
      </c>
      <c r="AV41" s="90">
        <f t="shared" si="14"/>
        <v>121.7165055993861</v>
      </c>
      <c r="AW41" s="93">
        <f t="shared" si="15"/>
        <v>133.30855375170859</v>
      </c>
      <c r="AX41" s="91">
        <f t="shared" si="16"/>
        <v>92.736385218579883</v>
      </c>
      <c r="AY41" s="94">
        <f t="shared" si="17"/>
        <v>57.960240761612425</v>
      </c>
    </row>
    <row r="42" spans="1:51" s="27" customFormat="1" ht="14.25" customHeight="1" thickBot="1" x14ac:dyDescent="0.3">
      <c r="A42" s="32"/>
      <c r="B42" s="78"/>
      <c r="C42" s="124"/>
      <c r="D42" s="97"/>
      <c r="E42" s="98"/>
      <c r="F42" s="67"/>
      <c r="G42" s="88"/>
      <c r="H42" s="97"/>
      <c r="I42" s="98"/>
      <c r="J42" s="89"/>
      <c r="K42" s="88"/>
      <c r="L42" s="97"/>
      <c r="M42" s="97"/>
      <c r="N42" s="67"/>
      <c r="O42" s="88"/>
      <c r="P42" s="97"/>
      <c r="Q42" s="98"/>
      <c r="R42" s="67"/>
      <c r="S42" s="88"/>
      <c r="T42" s="97"/>
      <c r="U42" s="99"/>
      <c r="V42" s="127"/>
      <c r="W42" s="88"/>
      <c r="X42" s="54"/>
      <c r="Y42" s="131"/>
      <c r="Z42" s="152">
        <v>18</v>
      </c>
      <c r="AA42" s="37"/>
      <c r="AB42" s="152">
        <v>38</v>
      </c>
      <c r="AC42" s="37"/>
      <c r="AD42" s="152">
        <v>13</v>
      </c>
      <c r="AE42" s="37"/>
      <c r="AF42" s="152">
        <v>15</v>
      </c>
      <c r="AG42" s="37"/>
      <c r="AH42" s="152">
        <v>4</v>
      </c>
      <c r="AI42" s="37"/>
      <c r="AJ42" s="152">
        <v>16</v>
      </c>
      <c r="AK42" s="37"/>
      <c r="AL42" s="34"/>
      <c r="AM42" s="34"/>
      <c r="AN42" s="132">
        <v>130</v>
      </c>
      <c r="AO42" s="34"/>
      <c r="AP42" s="132">
        <v>31</v>
      </c>
      <c r="AQ42" s="34"/>
      <c r="AR42" s="132">
        <v>18</v>
      </c>
      <c r="AS42" s="34"/>
      <c r="AT42" s="90"/>
      <c r="AU42" s="92"/>
      <c r="AV42" s="90"/>
      <c r="AW42" s="93"/>
      <c r="AX42" s="91"/>
      <c r="AY42" s="94"/>
    </row>
    <row r="43" spans="1:51" s="120" customFormat="1" ht="14.25" customHeight="1" thickBot="1" x14ac:dyDescent="0.3">
      <c r="A43" s="30" t="s">
        <v>36</v>
      </c>
      <c r="B43" s="139">
        <v>187.6</v>
      </c>
      <c r="C43" s="139">
        <v>190.4</v>
      </c>
      <c r="D43" s="59">
        <f>Z43*100000/AL43*2.417</f>
        <v>72.823756328470608</v>
      </c>
      <c r="E43" s="112">
        <f>AA43*100000/AM43*2.417</f>
        <v>67.85185328596458</v>
      </c>
      <c r="F43" s="165">
        <v>574.20000000000005</v>
      </c>
      <c r="G43" s="166">
        <v>563.20000000000005</v>
      </c>
      <c r="H43" s="59">
        <f>AB43*100000/AL43*2.417</f>
        <v>165.8275897118186</v>
      </c>
      <c r="I43" s="112">
        <f>AC43*100000/AM43*2.417</f>
        <v>146.8173721963544</v>
      </c>
      <c r="J43" s="58">
        <v>309.37349303546728</v>
      </c>
      <c r="K43" s="57">
        <v>313.95947446434354</v>
      </c>
      <c r="L43" s="59">
        <f>AD43*100000/$AL43*2.417</f>
        <v>60.832696049485484</v>
      </c>
      <c r="M43" s="59">
        <f>AE43*100000/$AM43*2.417</f>
        <v>58.492976970659129</v>
      </c>
      <c r="N43" s="58">
        <v>167.23755747550322</v>
      </c>
      <c r="O43" s="57">
        <v>160.83200072253183</v>
      </c>
      <c r="P43" s="59">
        <f>AF43*100000/$AL43*2.417</f>
        <v>39.190294570341614</v>
      </c>
      <c r="Q43" s="112">
        <f>AG43*100000/$AM43*2.417</f>
        <v>30.416348024742742</v>
      </c>
      <c r="R43" s="148">
        <v>45.2</v>
      </c>
      <c r="S43" s="147">
        <v>43.3</v>
      </c>
      <c r="T43" s="60">
        <f>AH43*100000/AL43*2.417</f>
        <v>20.472541939730693</v>
      </c>
      <c r="U43" s="61">
        <f>AI43*100000/AM43*2.417</f>
        <v>18.13282286090433</v>
      </c>
      <c r="V43" s="142">
        <v>79.900000000000006</v>
      </c>
      <c r="W43" s="142">
        <v>86.3</v>
      </c>
      <c r="X43" s="59">
        <f>AJ43*100000/AL43*2.417</f>
        <v>62.587485358605257</v>
      </c>
      <c r="Y43" s="61">
        <f>AK43*100000/AM43*2.417</f>
        <v>64.049809782871733</v>
      </c>
      <c r="Z43" s="160">
        <v>249</v>
      </c>
      <c r="AA43" s="121">
        <f t="shared" ref="AA43:AK43" si="25">AA34+AA40</f>
        <v>232</v>
      </c>
      <c r="AB43" s="158">
        <v>567</v>
      </c>
      <c r="AC43" s="121">
        <f t="shared" si="25"/>
        <v>502</v>
      </c>
      <c r="AD43" s="158">
        <v>208</v>
      </c>
      <c r="AE43" s="121">
        <f t="shared" si="25"/>
        <v>200</v>
      </c>
      <c r="AF43" s="158">
        <v>134</v>
      </c>
      <c r="AG43" s="121">
        <f t="shared" si="25"/>
        <v>104</v>
      </c>
      <c r="AH43" s="158">
        <v>70</v>
      </c>
      <c r="AI43" s="121">
        <f t="shared" si="25"/>
        <v>62</v>
      </c>
      <c r="AJ43" s="158">
        <v>214</v>
      </c>
      <c r="AK43" s="123">
        <f t="shared" si="25"/>
        <v>219</v>
      </c>
      <c r="AL43" s="159">
        <v>826424</v>
      </c>
      <c r="AM43" s="150">
        <v>826424</v>
      </c>
      <c r="AN43" s="36">
        <v>1805</v>
      </c>
      <c r="AO43" s="150">
        <f t="shared" ref="AO43" si="26">AO34+AO40</f>
        <v>1729</v>
      </c>
      <c r="AP43" s="36">
        <v>449</v>
      </c>
      <c r="AQ43" s="150">
        <f t="shared" ref="AQ43:AS43" si="27">AQ34+AQ40</f>
        <v>479</v>
      </c>
      <c r="AR43" s="36">
        <v>253</v>
      </c>
      <c r="AS43" s="150">
        <f t="shared" si="27"/>
        <v>233</v>
      </c>
      <c r="AT43" s="117">
        <f>AN43*100000/$AL43*2.417</f>
        <v>527.89911716019856</v>
      </c>
      <c r="AU43" s="116">
        <f>AO43*100000/$AM43*2.417</f>
        <v>505.67178591134814</v>
      </c>
      <c r="AV43" s="117">
        <f>AP43*100000/$AL43*2.417</f>
        <v>131.31673329912974</v>
      </c>
      <c r="AW43" s="118">
        <f>AQ43*100000/$AM43*2.417</f>
        <v>140.09067984472861</v>
      </c>
      <c r="AX43" s="115">
        <f>AR43*100000/$AL43*2.417</f>
        <v>73.99361586788379</v>
      </c>
      <c r="AY43" s="119">
        <f>AS43*100000/$AM43*2.417</f>
        <v>68.144318170817883</v>
      </c>
    </row>
    <row r="44" spans="1:51" ht="14.25" customHeight="1" thickBot="1" x14ac:dyDescent="0.3">
      <c r="A44" s="5" t="s">
        <v>37</v>
      </c>
      <c r="B44" s="140">
        <v>191.1</v>
      </c>
      <c r="C44" s="140">
        <v>198.2</v>
      </c>
      <c r="D44" s="8"/>
      <c r="E44" s="9"/>
      <c r="F44" s="167">
        <v>650</v>
      </c>
      <c r="G44" s="167">
        <v>661.6</v>
      </c>
      <c r="H44" s="8"/>
      <c r="I44" s="9"/>
      <c r="J44" s="70"/>
      <c r="K44" s="71"/>
      <c r="L44" s="72"/>
      <c r="M44" s="72"/>
      <c r="N44" s="70"/>
      <c r="O44" s="71"/>
      <c r="P44" s="72"/>
      <c r="Q44" s="73"/>
      <c r="R44" s="146">
        <v>49.3</v>
      </c>
      <c r="S44" s="145">
        <v>45</v>
      </c>
      <c r="T44" s="143"/>
      <c r="U44" s="12"/>
      <c r="V44" s="140">
        <v>71.099999999999994</v>
      </c>
      <c r="W44" s="140">
        <v>74.400000000000006</v>
      </c>
      <c r="X44" s="86"/>
      <c r="Y44" s="87"/>
      <c r="Z44" s="3"/>
      <c r="AA44" s="3"/>
      <c r="AB44" s="3"/>
      <c r="AC44" s="3"/>
      <c r="AD44" s="3"/>
      <c r="AE44" s="3"/>
      <c r="AF44" s="3"/>
      <c r="AG44" s="3"/>
    </row>
    <row r="45" spans="1:51" ht="14.25" customHeight="1" thickBot="1" x14ac:dyDescent="0.3">
      <c r="A45" s="6" t="s">
        <v>38</v>
      </c>
      <c r="B45" s="140">
        <v>199.6</v>
      </c>
      <c r="C45" s="140">
        <v>204.5</v>
      </c>
      <c r="D45" s="10"/>
      <c r="E45" s="11"/>
      <c r="F45" s="141">
        <v>618.9</v>
      </c>
      <c r="G45" s="141">
        <v>623.29999999999995</v>
      </c>
      <c r="H45" s="10"/>
      <c r="I45" s="11"/>
      <c r="J45" s="68">
        <v>333.1</v>
      </c>
      <c r="K45" s="69">
        <v>330.1</v>
      </c>
      <c r="L45" s="74"/>
      <c r="M45" s="74"/>
      <c r="N45" s="68">
        <v>186.5</v>
      </c>
      <c r="O45" s="69">
        <v>192.8</v>
      </c>
      <c r="P45" s="74"/>
      <c r="Q45" s="75"/>
      <c r="R45" s="146">
        <v>46.9</v>
      </c>
      <c r="S45" s="145">
        <v>44.4</v>
      </c>
      <c r="T45" s="144"/>
      <c r="U45" s="13"/>
      <c r="V45" s="140">
        <v>65.8</v>
      </c>
      <c r="W45" s="140">
        <v>67.7</v>
      </c>
      <c r="X45" s="7"/>
      <c r="Y45" s="4"/>
      <c r="Z45" s="3"/>
      <c r="AA45" s="3"/>
      <c r="AB45" s="3"/>
      <c r="AC45" s="3"/>
      <c r="AD45" s="3"/>
    </row>
    <row r="47" spans="1:51" x14ac:dyDescent="0.25">
      <c r="A47" s="3"/>
      <c r="B47" s="3"/>
      <c r="C47" s="17"/>
      <c r="D47" s="179" t="s">
        <v>55</v>
      </c>
      <c r="E47" s="180" t="s">
        <v>56</v>
      </c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</row>
    <row r="48" spans="1:51" x14ac:dyDescent="0.25">
      <c r="A48" s="16"/>
      <c r="B48" s="16"/>
      <c r="C48" s="18"/>
      <c r="D48" s="179"/>
      <c r="E48" s="175" t="s">
        <v>57</v>
      </c>
      <c r="F48" s="24" t="s">
        <v>58</v>
      </c>
      <c r="G48" s="175" t="s">
        <v>59</v>
      </c>
      <c r="H48" s="24" t="s">
        <v>58</v>
      </c>
      <c r="I48" s="175" t="s">
        <v>43</v>
      </c>
      <c r="J48" s="180" t="s">
        <v>60</v>
      </c>
      <c r="K48" s="180"/>
      <c r="L48" s="175" t="s">
        <v>61</v>
      </c>
      <c r="M48" s="175" t="s">
        <v>62</v>
      </c>
      <c r="N48" s="175" t="s">
        <v>63</v>
      </c>
      <c r="O48" s="180" t="s">
        <v>64</v>
      </c>
      <c r="P48" s="180"/>
      <c r="Q48" s="180"/>
      <c r="R48" s="180"/>
      <c r="S48" s="180"/>
      <c r="T48" s="180"/>
    </row>
    <row r="49" spans="1:20" x14ac:dyDescent="0.25">
      <c r="A49" s="16"/>
      <c r="B49" s="16"/>
      <c r="C49" s="18"/>
      <c r="D49" s="179"/>
      <c r="E49" s="175"/>
      <c r="F49" s="175" t="s">
        <v>65</v>
      </c>
      <c r="G49" s="175"/>
      <c r="H49" s="175" t="s">
        <v>46</v>
      </c>
      <c r="I49" s="175"/>
      <c r="J49" s="175" t="s">
        <v>47</v>
      </c>
      <c r="K49" s="175" t="s">
        <v>48</v>
      </c>
      <c r="L49" s="175"/>
      <c r="M49" s="175"/>
      <c r="N49" s="175"/>
      <c r="O49" s="175" t="s">
        <v>66</v>
      </c>
      <c r="P49" s="25" t="s">
        <v>67</v>
      </c>
      <c r="Q49" s="175" t="s">
        <v>68</v>
      </c>
      <c r="R49" s="175" t="s">
        <v>69</v>
      </c>
      <c r="S49" s="175" t="s">
        <v>70</v>
      </c>
      <c r="T49" s="178" t="s">
        <v>71</v>
      </c>
    </row>
    <row r="50" spans="1:20" x14ac:dyDescent="0.25">
      <c r="A50" s="16"/>
      <c r="B50" s="16"/>
      <c r="C50" s="18"/>
      <c r="D50" s="179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 t="s">
        <v>72</v>
      </c>
      <c r="Q50" s="175"/>
      <c r="R50" s="175"/>
      <c r="S50" s="175"/>
      <c r="T50" s="178"/>
    </row>
    <row r="51" spans="1:20" ht="30" customHeight="1" x14ac:dyDescent="0.25">
      <c r="A51" s="16"/>
      <c r="B51" s="16"/>
      <c r="C51" s="18"/>
      <c r="D51" s="179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8"/>
    </row>
    <row r="52" spans="1:20" ht="59.25" customHeight="1" x14ac:dyDescent="0.25">
      <c r="A52" s="19"/>
      <c r="B52" s="19"/>
      <c r="C52" s="20"/>
      <c r="D52" s="179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8"/>
    </row>
    <row r="53" spans="1:20" ht="30.75" customHeight="1" x14ac:dyDescent="0.25">
      <c r="A53" s="170" t="s">
        <v>36</v>
      </c>
      <c r="B53" s="173" t="s">
        <v>73</v>
      </c>
      <c r="C53" s="22">
        <v>2018</v>
      </c>
      <c r="D53" s="15">
        <f t="shared" ref="D53:T53" si="28">D57*100000/$AL$43*2.417</f>
        <v>527.89911716019856</v>
      </c>
      <c r="E53" s="15">
        <f t="shared" si="28"/>
        <v>33.633461758128995</v>
      </c>
      <c r="F53" s="15">
        <f t="shared" si="28"/>
        <v>7.6040870061856856</v>
      </c>
      <c r="G53" s="15">
        <f t="shared" si="28"/>
        <v>73.99361586788379</v>
      </c>
      <c r="H53" s="15">
        <f t="shared" si="28"/>
        <v>72.823756328470608</v>
      </c>
      <c r="I53" s="15">
        <f t="shared" si="28"/>
        <v>165.8275897118186</v>
      </c>
      <c r="J53" s="15">
        <f t="shared" si="28"/>
        <v>60.832696049485484</v>
      </c>
      <c r="K53" s="15">
        <f t="shared" si="28"/>
        <v>39.190294570341614</v>
      </c>
      <c r="L53" s="15">
        <f t="shared" si="28"/>
        <v>20.472541939730693</v>
      </c>
      <c r="M53" s="15">
        <f t="shared" si="28"/>
        <v>62.587485358605257</v>
      </c>
      <c r="N53" s="15">
        <f t="shared" si="28"/>
        <v>131.31673329912974</v>
      </c>
      <c r="O53" s="15">
        <f t="shared" si="28"/>
        <v>13.745849588104894</v>
      </c>
      <c r="P53" s="15">
        <f t="shared" si="28"/>
        <v>11.698595394131823</v>
      </c>
      <c r="Q53" s="15">
        <f t="shared" si="28"/>
        <v>19.302682400317511</v>
      </c>
      <c r="R53" s="15">
        <f t="shared" si="28"/>
        <v>38.605364800635023</v>
      </c>
      <c r="S53" s="15">
        <f t="shared" si="28"/>
        <v>9.9438060850120511</v>
      </c>
      <c r="T53" s="15">
        <f t="shared" si="28"/>
        <v>0.29246488485329564</v>
      </c>
    </row>
    <row r="54" spans="1:20" x14ac:dyDescent="0.25">
      <c r="A54" s="171"/>
      <c r="B54" s="174"/>
      <c r="C54" s="21">
        <v>2019</v>
      </c>
      <c r="D54" s="15">
        <f t="shared" ref="D54:T54" si="29">D58*100000/$AM$43*2.417</f>
        <v>505.67178591134814</v>
      </c>
      <c r="E54" s="15">
        <f t="shared" si="29"/>
        <v>31.293742679302628</v>
      </c>
      <c r="F54" s="15">
        <f t="shared" si="29"/>
        <v>4.6794381576527302</v>
      </c>
      <c r="G54" s="15">
        <f t="shared" si="29"/>
        <v>68.144318170817883</v>
      </c>
      <c r="H54" s="15">
        <f t="shared" si="29"/>
        <v>67.85185328596458</v>
      </c>
      <c r="I54" s="15">
        <f t="shared" si="29"/>
        <v>146.8173721963544</v>
      </c>
      <c r="J54" s="15">
        <f t="shared" si="29"/>
        <v>58.492976970659129</v>
      </c>
      <c r="K54" s="15">
        <f t="shared" si="29"/>
        <v>30.416348024742742</v>
      </c>
      <c r="L54" s="15">
        <f t="shared" si="29"/>
        <v>18.13282286090433</v>
      </c>
      <c r="M54" s="15">
        <f t="shared" si="29"/>
        <v>64.049809782871733</v>
      </c>
      <c r="N54" s="15">
        <f t="shared" si="29"/>
        <v>140.09067984472861</v>
      </c>
      <c r="O54" s="15">
        <f t="shared" si="29"/>
        <v>14.330779357811485</v>
      </c>
      <c r="P54" s="15">
        <f t="shared" si="29"/>
        <v>11.113665624425234</v>
      </c>
      <c r="Q54" s="15">
        <f t="shared" si="29"/>
        <v>18.425287745757622</v>
      </c>
      <c r="R54" s="15">
        <f t="shared" si="29"/>
        <v>41.822478534021272</v>
      </c>
      <c r="S54" s="15">
        <f t="shared" si="29"/>
        <v>9.066411430452165</v>
      </c>
      <c r="T54" s="15">
        <f t="shared" si="29"/>
        <v>1.4623244242664779</v>
      </c>
    </row>
    <row r="55" spans="1:20" x14ac:dyDescent="0.25">
      <c r="A55" s="171"/>
      <c r="B55" s="21" t="s">
        <v>74</v>
      </c>
      <c r="C55" s="23" t="s">
        <v>79</v>
      </c>
      <c r="D55" s="15">
        <f>(D54*100/D53)-100</f>
        <v>-4.2105263157894655</v>
      </c>
      <c r="E55" s="15">
        <f t="shared" ref="E55:T55" si="30">(E54*100/E53)-100</f>
        <v>-6.9565217391304373</v>
      </c>
      <c r="F55" s="15">
        <f t="shared" si="30"/>
        <v>-38.461538461538453</v>
      </c>
      <c r="G55" s="15">
        <f t="shared" si="30"/>
        <v>-7.9051383399209527</v>
      </c>
      <c r="H55" s="15">
        <f t="shared" si="30"/>
        <v>-6.8273092369477979</v>
      </c>
      <c r="I55" s="15">
        <f t="shared" si="30"/>
        <v>-11.463844797178126</v>
      </c>
      <c r="J55" s="15">
        <f t="shared" si="30"/>
        <v>-3.8461538461538254</v>
      </c>
      <c r="K55" s="15">
        <f t="shared" si="30"/>
        <v>-22.388059701492537</v>
      </c>
      <c r="L55" s="15">
        <f t="shared" si="30"/>
        <v>-11.428571428571416</v>
      </c>
      <c r="M55" s="15">
        <f t="shared" si="30"/>
        <v>2.3364485981308434</v>
      </c>
      <c r="N55" s="15">
        <f t="shared" si="30"/>
        <v>6.6815144766147085</v>
      </c>
      <c r="O55" s="15">
        <f t="shared" si="30"/>
        <v>4.2553191489361666</v>
      </c>
      <c r="P55" s="15">
        <f t="shared" si="30"/>
        <v>-4.9999999999999858</v>
      </c>
      <c r="Q55" s="15">
        <f t="shared" si="30"/>
        <v>-4.545454545454561</v>
      </c>
      <c r="R55" s="15">
        <f t="shared" si="30"/>
        <v>8.3333333333333286</v>
      </c>
      <c r="S55" s="15">
        <f t="shared" si="30"/>
        <v>-8.8235294117646959</v>
      </c>
      <c r="T55" s="15">
        <f t="shared" si="30"/>
        <v>399.99999999999989</v>
      </c>
    </row>
    <row r="56" spans="1:20" x14ac:dyDescent="0.25">
      <c r="A56" s="171"/>
      <c r="B56" s="21"/>
      <c r="C56" s="21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1:20" x14ac:dyDescent="0.25">
      <c r="A57" s="172"/>
      <c r="B57" s="176" t="s">
        <v>75</v>
      </c>
      <c r="C57" s="21">
        <v>2018</v>
      </c>
      <c r="D57" s="162">
        <v>1805</v>
      </c>
      <c r="E57" s="162">
        <v>115</v>
      </c>
      <c r="F57" s="162">
        <v>26</v>
      </c>
      <c r="G57" s="162">
        <v>253</v>
      </c>
      <c r="H57" s="162">
        <v>249</v>
      </c>
      <c r="I57" s="162">
        <v>567</v>
      </c>
      <c r="J57" s="162">
        <v>208</v>
      </c>
      <c r="K57" s="162">
        <v>134</v>
      </c>
      <c r="L57" s="162">
        <v>70</v>
      </c>
      <c r="M57" s="162">
        <v>214</v>
      </c>
      <c r="N57" s="162">
        <v>449</v>
      </c>
      <c r="O57" s="162">
        <v>47</v>
      </c>
      <c r="P57" s="162">
        <v>40</v>
      </c>
      <c r="Q57" s="162">
        <v>66</v>
      </c>
      <c r="R57" s="162">
        <v>132</v>
      </c>
      <c r="S57" s="162">
        <v>34</v>
      </c>
      <c r="T57" s="162">
        <v>1</v>
      </c>
    </row>
    <row r="58" spans="1:20" x14ac:dyDescent="0.25">
      <c r="A58" s="172"/>
      <c r="B58" s="177"/>
      <c r="C58" s="21">
        <v>2019</v>
      </c>
      <c r="D58" s="163">
        <v>1729</v>
      </c>
      <c r="E58" s="163">
        <v>107</v>
      </c>
      <c r="F58" s="163">
        <v>16</v>
      </c>
      <c r="G58" s="163">
        <v>233</v>
      </c>
      <c r="H58" s="163">
        <v>232</v>
      </c>
      <c r="I58" s="163">
        <v>502</v>
      </c>
      <c r="J58" s="163">
        <v>200</v>
      </c>
      <c r="K58" s="163">
        <v>104</v>
      </c>
      <c r="L58" s="163">
        <v>62</v>
      </c>
      <c r="M58" s="163">
        <v>219</v>
      </c>
      <c r="N58" s="163">
        <v>479</v>
      </c>
      <c r="O58" s="163">
        <v>49</v>
      </c>
      <c r="P58" s="163">
        <v>38</v>
      </c>
      <c r="Q58" s="163">
        <v>63</v>
      </c>
      <c r="R58" s="163">
        <v>143</v>
      </c>
      <c r="S58" s="163">
        <v>31</v>
      </c>
      <c r="T58" s="163">
        <v>5</v>
      </c>
    </row>
    <row r="59" spans="1:20" ht="30" x14ac:dyDescent="0.25">
      <c r="B59" s="173"/>
      <c r="C59" s="33" t="s">
        <v>76</v>
      </c>
      <c r="D59" s="14">
        <f>D57-D58</f>
        <v>76</v>
      </c>
      <c r="E59" s="14">
        <f t="shared" ref="E59:T59" si="31">E57-E58</f>
        <v>8</v>
      </c>
      <c r="F59" s="14">
        <f t="shared" si="31"/>
        <v>10</v>
      </c>
      <c r="G59" s="14">
        <f t="shared" si="31"/>
        <v>20</v>
      </c>
      <c r="H59" s="14">
        <f t="shared" si="31"/>
        <v>17</v>
      </c>
      <c r="I59" s="14">
        <f t="shared" si="31"/>
        <v>65</v>
      </c>
      <c r="J59" s="14">
        <f t="shared" si="31"/>
        <v>8</v>
      </c>
      <c r="K59" s="14">
        <f t="shared" si="31"/>
        <v>30</v>
      </c>
      <c r="L59" s="14">
        <f t="shared" si="31"/>
        <v>8</v>
      </c>
      <c r="M59" s="14">
        <f t="shared" si="31"/>
        <v>-5</v>
      </c>
      <c r="N59" s="14">
        <f t="shared" si="31"/>
        <v>-30</v>
      </c>
      <c r="O59" s="14">
        <f t="shared" si="31"/>
        <v>-2</v>
      </c>
      <c r="P59" s="14">
        <f t="shared" si="31"/>
        <v>2</v>
      </c>
      <c r="Q59" s="14">
        <f t="shared" si="31"/>
        <v>3</v>
      </c>
      <c r="R59" s="14">
        <f t="shared" si="31"/>
        <v>-11</v>
      </c>
      <c r="S59" s="14">
        <f t="shared" si="31"/>
        <v>3</v>
      </c>
      <c r="T59" s="14">
        <f t="shared" si="31"/>
        <v>-4</v>
      </c>
    </row>
  </sheetData>
  <mergeCells count="58">
    <mergeCell ref="AX7:AY7"/>
    <mergeCell ref="AN7:AO7"/>
    <mergeCell ref="AP7:AQ7"/>
    <mergeCell ref="AT7:AU7"/>
    <mergeCell ref="AV7:AW7"/>
    <mergeCell ref="AR7:AS7"/>
    <mergeCell ref="AH7:AI7"/>
    <mergeCell ref="AJ7:AK7"/>
    <mergeCell ref="A5:A8"/>
    <mergeCell ref="R5:U6"/>
    <mergeCell ref="V5:Y6"/>
    <mergeCell ref="R7:S7"/>
    <mergeCell ref="T7:U7"/>
    <mergeCell ref="V7:W7"/>
    <mergeCell ref="F5:I6"/>
    <mergeCell ref="F7:G7"/>
    <mergeCell ref="H7:I7"/>
    <mergeCell ref="B5:E6"/>
    <mergeCell ref="B7:C7"/>
    <mergeCell ref="D7:E7"/>
    <mergeCell ref="Z7:AA7"/>
    <mergeCell ref="A2:Y2"/>
    <mergeCell ref="AD7:AE7"/>
    <mergeCell ref="AF7:AG7"/>
    <mergeCell ref="J5:M6"/>
    <mergeCell ref="N5:Q6"/>
    <mergeCell ref="J7:K7"/>
    <mergeCell ref="L7:M7"/>
    <mergeCell ref="N7:O7"/>
    <mergeCell ref="P7:Q7"/>
    <mergeCell ref="AB7:AC7"/>
    <mergeCell ref="X7:Y7"/>
    <mergeCell ref="F4:R4"/>
    <mergeCell ref="G3:N3"/>
    <mergeCell ref="L48:L52"/>
    <mergeCell ref="M48:M52"/>
    <mergeCell ref="N48:N52"/>
    <mergeCell ref="O48:T48"/>
    <mergeCell ref="F49:F52"/>
    <mergeCell ref="H49:H52"/>
    <mergeCell ref="J49:J52"/>
    <mergeCell ref="K49:K52"/>
    <mergeCell ref="AL7:AM7"/>
    <mergeCell ref="A53:A58"/>
    <mergeCell ref="B53:B54"/>
    <mergeCell ref="R49:R52"/>
    <mergeCell ref="S49:S52"/>
    <mergeCell ref="O49:O52"/>
    <mergeCell ref="Q49:Q52"/>
    <mergeCell ref="B57:B59"/>
    <mergeCell ref="T49:T52"/>
    <mergeCell ref="P50:P52"/>
    <mergeCell ref="D47:D52"/>
    <mergeCell ref="E47:T47"/>
    <mergeCell ref="E48:E52"/>
    <mergeCell ref="G48:G52"/>
    <mergeCell ref="I48:I52"/>
    <mergeCell ref="J48:K48"/>
  </mergeCells>
  <pageMargins left="0" right="0" top="0" bottom="0" header="0" footer="0"/>
  <pageSetup paperSize="9" scale="56" orientation="landscape" r:id="rId1"/>
  <rowBreaks count="1" manualBreakCount="1">
    <brk id="46" max="63" man="1"/>
  </rowBreaks>
  <colBreaks count="2" manualBreakCount="2">
    <brk id="25" max="58" man="1"/>
    <brk id="37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2019-07-18T06:54:11Z</dcterms:modified>
</cp:coreProperties>
</file>