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70" windowWidth="28815" windowHeight="4980" activeTab="1"/>
  </bookViews>
  <sheets>
    <sheet name="абс" sheetId="1" r:id="rId1"/>
    <sheet name="на 100 тыс" sheetId="2" r:id="rId2"/>
    <sheet name="Лист1" sheetId="3" r:id="rId3"/>
  </sheets>
  <definedNames>
    <definedName name="_xlnm.Print_Area" localSheetId="0">'абс'!$A$1:$AN$41</definedName>
    <definedName name="_xlnm.Print_Area" localSheetId="1">'на 100 тыс'!$A$2:$AP$43</definedName>
  </definedNames>
  <calcPr fullCalcOnLoad="1"/>
</workbook>
</file>

<file path=xl/sharedStrings.xml><?xml version="1.0" encoding="utf-8"?>
<sst xmlns="http://schemas.openxmlformats.org/spreadsheetml/2006/main" count="293" uniqueCount="79">
  <si>
    <t>Территории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</si>
  <si>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</si>
  <si>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</si>
  <si>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</si>
  <si>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</si>
  <si>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</si>
  <si>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</si>
  <si>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</si>
  <si>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</si>
  <si>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</si>
  <si>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</si>
  <si>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</si>
  <si>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</si>
  <si>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</si>
  <si>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</si>
  <si>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</si>
  <si>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</si>
  <si>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</si>
  <si>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</si>
  <si>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</si>
  <si>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</si>
  <si>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</si>
  <si>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</si>
  <si>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</si>
  <si>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</si>
  <si>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</si>
  <si>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</si>
  <si>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</si>
  <si>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</si>
  <si>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</si>
  <si>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</si>
  <si>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</si>
  <si>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</si>
  <si>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</si>
  <si>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</si>
  <si>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Новообразования</t>
  </si>
  <si>
    <t>всего</t>
  </si>
  <si>
    <t xml:space="preserve">из них злокачественные </t>
  </si>
  <si>
    <t>Сердечно-сосудистые заболевания</t>
  </si>
  <si>
    <t>ИБС</t>
  </si>
  <si>
    <t>в т.ч.ОИМ</t>
  </si>
  <si>
    <t>ЦВБ</t>
  </si>
  <si>
    <t>в т.ч.ОНМК</t>
  </si>
  <si>
    <t>Несчастные случаи, травмы и отравления</t>
  </si>
  <si>
    <t>в т.ч. ДТП</t>
  </si>
  <si>
    <t>суициды</t>
  </si>
  <si>
    <t>Симптомы, признаки и др.отклонения от нормы</t>
  </si>
  <si>
    <t>Болезни органов пищеварения</t>
  </si>
  <si>
    <t>Болезни органов дыхания</t>
  </si>
  <si>
    <t>Туберкулез</t>
  </si>
  <si>
    <t>население</t>
  </si>
  <si>
    <t>старость</t>
  </si>
  <si>
    <t>Сахарный диабет</t>
  </si>
  <si>
    <t>Пневмонии</t>
  </si>
  <si>
    <t>доля старости</t>
  </si>
  <si>
    <t>доля с/м</t>
  </si>
  <si>
    <t>всего умерло</t>
  </si>
  <si>
    <t>Болезни нервной системы</t>
  </si>
  <si>
    <t>Психические болезни</t>
  </si>
  <si>
    <t>глазов+район</t>
  </si>
  <si>
    <t>2 мес 2019</t>
  </si>
  <si>
    <t>1 мес 2019</t>
  </si>
  <si>
    <t>3 мес 2019</t>
  </si>
  <si>
    <t>4 мес 2019</t>
  </si>
  <si>
    <t>5 мес 2019</t>
  </si>
  <si>
    <t>6 мес 2019</t>
  </si>
  <si>
    <t>7 мес 2019</t>
  </si>
  <si>
    <t>8 мес 2019</t>
  </si>
  <si>
    <t>9 мес 2019</t>
  </si>
  <si>
    <t>10 мес 2019</t>
  </si>
  <si>
    <t>11 мес 2019</t>
  </si>
  <si>
    <t>12 мес 2019</t>
  </si>
  <si>
    <t>2019 год - по данным Удмуртстата</t>
  </si>
  <si>
    <t>Число умерших от некоторых причин в разрезе территорий Удмуртской Республики за 5 мес. 2018- 2019гг.</t>
  </si>
  <si>
    <t>за май</t>
  </si>
  <si>
    <t>Смертность населения за 2013 - май 2019 года</t>
  </si>
  <si>
    <t>Число умерших от некоторых причин в разрезе территорий Удмуртской Республики за 2013 - май 2019 года</t>
  </si>
  <si>
    <t>ПФО</t>
  </si>
  <si>
    <t>РФ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</si>
</sst>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76" fontId="1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/>
    </xf>
    <xf numFmtId="1" fontId="1" fillId="0" borderId="35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5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1" fillId="0" borderId="33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48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2" xfId="0" applyFont="1" applyBorder="1" applyAlignment="1">
      <alignment/>
    </xf>
    <xf numFmtId="1" fontId="1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1" fontId="0" fillId="0" borderId="5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1" xfId="0" applyBorder="1" applyAlignment="1">
      <alignment/>
    </xf>
    <xf numFmtId="176" fontId="1" fillId="0" borderId="55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176" fontId="0" fillId="0" borderId="56" xfId="0" applyNumberFormat="1" applyBorder="1" applyAlignment="1">
      <alignment horizontal="center"/>
    </xf>
    <xf numFmtId="0" fontId="1" fillId="0" borderId="57" xfId="0" applyFont="1" applyBorder="1" applyAlignment="1">
      <alignment/>
    </xf>
    <xf numFmtId="0" fontId="0" fillId="0" borderId="0" xfId="0" applyFont="1" applyBorder="1" applyAlignment="1">
      <alignment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1" fontId="1" fillId="0" borderId="61" xfId="0" applyNumberFormat="1" applyFont="1" applyBorder="1" applyAlignment="1">
      <alignment horizontal="center"/>
    </xf>
    <xf numFmtId="176" fontId="1" fillId="0" borderId="62" xfId="0" applyNumberFormat="1" applyFont="1" applyBorder="1" applyAlignment="1">
      <alignment/>
    </xf>
    <xf numFmtId="0" fontId="0" fillId="0" borderId="57" xfId="0" applyFont="1" applyFill="1" applyBorder="1" applyAlignment="1">
      <alignment/>
    </xf>
    <xf numFmtId="1" fontId="0" fillId="0" borderId="0" xfId="0" applyNumberFormat="1" applyAlignment="1">
      <alignment horizontal="center"/>
    </xf>
    <xf numFmtId="176" fontId="1" fillId="33" borderId="35" xfId="0" applyNumberFormat="1" applyFon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1" fillId="0" borderId="28" xfId="0" applyNumberFormat="1" applyFont="1" applyFill="1" applyBorder="1" applyAlignment="1">
      <alignment horizontal="center"/>
    </xf>
    <xf numFmtId="176" fontId="1" fillId="0" borderId="29" xfId="0" applyNumberFormat="1" applyFont="1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76" fontId="0" fillId="0" borderId="56" xfId="0" applyNumberFormat="1" applyFill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5" xfId="0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176" fontId="0" fillId="0" borderId="72" xfId="0" applyNumberForma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6" xfId="0" applyNumberFormat="1" applyFont="1" applyBorder="1" applyAlignment="1">
      <alignment horizontal="center"/>
    </xf>
    <xf numFmtId="176" fontId="0" fillId="0" borderId="66" xfId="0" applyNumberFormat="1" applyBorder="1" applyAlignment="1">
      <alignment horizontal="center"/>
    </xf>
    <xf numFmtId="176" fontId="0" fillId="0" borderId="39" xfId="0" applyNumberFormat="1" applyFill="1" applyBorder="1" applyAlignment="1">
      <alignment horizontal="center"/>
    </xf>
    <xf numFmtId="176" fontId="0" fillId="0" borderId="48" xfId="0" applyNumberFormat="1" applyBorder="1" applyAlignment="1">
      <alignment horizontal="center"/>
    </xf>
    <xf numFmtId="176" fontId="0" fillId="0" borderId="50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76" fontId="1" fillId="0" borderId="52" xfId="0" applyNumberFormat="1" applyFont="1" applyFill="1" applyBorder="1" applyAlignment="1">
      <alignment horizontal="center"/>
    </xf>
    <xf numFmtId="176" fontId="1" fillId="0" borderId="73" xfId="0" applyNumberFormat="1" applyFon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1" fillId="0" borderId="74" xfId="0" applyNumberFormat="1" applyFont="1" applyFill="1" applyBorder="1" applyAlignment="1">
      <alignment horizontal="center"/>
    </xf>
    <xf numFmtId="176" fontId="1" fillId="0" borderId="62" xfId="0" applyNumberFormat="1" applyFont="1" applyFill="1" applyBorder="1" applyAlignment="1">
      <alignment horizontal="center"/>
    </xf>
    <xf numFmtId="176" fontId="0" fillId="0" borderId="22" xfId="0" applyNumberFormat="1" applyFill="1" applyBorder="1" applyAlignment="1">
      <alignment horizontal="center"/>
    </xf>
    <xf numFmtId="176" fontId="0" fillId="0" borderId="26" xfId="0" applyNumberFormat="1" applyFill="1" applyBorder="1" applyAlignment="1">
      <alignment horizontal="center"/>
    </xf>
    <xf numFmtId="176" fontId="0" fillId="0" borderId="66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0" fillId="0" borderId="33" xfId="0" applyNumberFormat="1" applyFill="1" applyBorder="1" applyAlignment="1">
      <alignment horizontal="center"/>
    </xf>
    <xf numFmtId="176" fontId="0" fillId="0" borderId="74" xfId="0" applyNumberFormat="1" applyFill="1" applyBorder="1" applyAlignment="1">
      <alignment horizontal="center"/>
    </xf>
    <xf numFmtId="176" fontId="0" fillId="0" borderId="62" xfId="0" applyNumberFormat="1" applyFill="1" applyBorder="1" applyAlignment="1">
      <alignment horizontal="center"/>
    </xf>
    <xf numFmtId="176" fontId="1" fillId="0" borderId="55" xfId="0" applyNumberFormat="1" applyFont="1" applyFill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70" xfId="0" applyNumberFormat="1" applyFont="1" applyBorder="1" applyAlignment="1">
      <alignment horizontal="center"/>
    </xf>
    <xf numFmtId="0" fontId="1" fillId="0" borderId="76" xfId="0" applyFont="1" applyFill="1" applyBorder="1" applyAlignment="1">
      <alignment/>
    </xf>
    <xf numFmtId="176" fontId="1" fillId="0" borderId="33" xfId="0" applyNumberFormat="1" applyFont="1" applyBorder="1" applyAlignment="1">
      <alignment/>
    </xf>
    <xf numFmtId="176" fontId="0" fillId="0" borderId="44" xfId="0" applyNumberFormat="1" applyFill="1" applyBorder="1" applyAlignment="1">
      <alignment horizontal="center"/>
    </xf>
    <xf numFmtId="176" fontId="0" fillId="0" borderId="44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33" borderId="53" xfId="0" applyNumberFormat="1" applyFont="1" applyFill="1" applyBorder="1" applyAlignment="1">
      <alignment horizontal="center"/>
    </xf>
    <xf numFmtId="176" fontId="1" fillId="33" borderId="62" xfId="0" applyNumberFormat="1" applyFont="1" applyFill="1" applyBorder="1" applyAlignment="1">
      <alignment horizontal="center"/>
    </xf>
    <xf numFmtId="176" fontId="1" fillId="33" borderId="74" xfId="0" applyNumberFormat="1" applyFont="1" applyFill="1" applyBorder="1" applyAlignment="1">
      <alignment horizontal="center"/>
    </xf>
    <xf numFmtId="176" fontId="1" fillId="33" borderId="52" xfId="0" applyNumberFormat="1" applyFont="1" applyFill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176" fontId="1" fillId="33" borderId="28" xfId="0" applyNumberFormat="1" applyFont="1" applyFill="1" applyBorder="1" applyAlignment="1">
      <alignment horizontal="center"/>
    </xf>
    <xf numFmtId="176" fontId="1" fillId="33" borderId="29" xfId="0" applyNumberFormat="1" applyFont="1" applyFill="1" applyBorder="1" applyAlignment="1">
      <alignment horizontal="center"/>
    </xf>
    <xf numFmtId="0" fontId="1" fillId="0" borderId="47" xfId="0" applyFont="1" applyBorder="1" applyAlignment="1">
      <alignment/>
    </xf>
    <xf numFmtId="176" fontId="1" fillId="0" borderId="52" xfId="0" applyNumberFormat="1" applyFont="1" applyBorder="1" applyAlignment="1">
      <alignment horizontal="center"/>
    </xf>
    <xf numFmtId="176" fontId="1" fillId="0" borderId="53" xfId="0" applyNumberFormat="1" applyFont="1" applyBorder="1" applyAlignment="1">
      <alignment horizontal="center"/>
    </xf>
    <xf numFmtId="176" fontId="1" fillId="33" borderId="43" xfId="0" applyNumberFormat="1" applyFont="1" applyFill="1" applyBorder="1" applyAlignment="1">
      <alignment horizontal="center"/>
    </xf>
    <xf numFmtId="176" fontId="1" fillId="33" borderId="73" xfId="0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176" fontId="1" fillId="33" borderId="78" xfId="0" applyNumberFormat="1" applyFont="1" applyFill="1" applyBorder="1" applyAlignment="1">
      <alignment horizontal="center"/>
    </xf>
    <xf numFmtId="176" fontId="1" fillId="33" borderId="26" xfId="0" applyNumberFormat="1" applyFont="1" applyFill="1" applyBorder="1" applyAlignment="1">
      <alignment horizontal="center"/>
    </xf>
    <xf numFmtId="176" fontId="1" fillId="0" borderId="64" xfId="0" applyNumberFormat="1" applyFont="1" applyBorder="1" applyAlignment="1">
      <alignment horizontal="center"/>
    </xf>
    <xf numFmtId="176" fontId="1" fillId="33" borderId="32" xfId="0" applyNumberFormat="1" applyFont="1" applyFill="1" applyBorder="1" applyAlignment="1">
      <alignment horizontal="center"/>
    </xf>
    <xf numFmtId="176" fontId="1" fillId="0" borderId="79" xfId="0" applyNumberFormat="1" applyFont="1" applyBorder="1" applyAlignment="1">
      <alignment horizontal="center"/>
    </xf>
    <xf numFmtId="176" fontId="1" fillId="33" borderId="80" xfId="0" applyNumberFormat="1" applyFont="1" applyFill="1" applyBorder="1" applyAlignment="1">
      <alignment horizontal="center"/>
    </xf>
    <xf numFmtId="176" fontId="0" fillId="0" borderId="81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57" xfId="0" applyNumberForma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33" borderId="24" xfId="0" applyNumberFormat="1" applyFont="1" applyFill="1" applyBorder="1" applyAlignment="1">
      <alignment horizontal="center"/>
    </xf>
    <xf numFmtId="176" fontId="1" fillId="0" borderId="42" xfId="0" applyNumberFormat="1" applyFont="1" applyFill="1" applyBorder="1" applyAlignment="1">
      <alignment horizontal="center"/>
    </xf>
    <xf numFmtId="176" fontId="1" fillId="0" borderId="75" xfId="0" applyNumberFormat="1" applyFont="1" applyFill="1" applyBorder="1" applyAlignment="1">
      <alignment horizontal="center"/>
    </xf>
    <xf numFmtId="176" fontId="1" fillId="33" borderId="72" xfId="0" applyNumberFormat="1" applyFont="1" applyFill="1" applyBorder="1" applyAlignment="1">
      <alignment horizontal="center"/>
    </xf>
    <xf numFmtId="176" fontId="1" fillId="33" borderId="42" xfId="0" applyNumberFormat="1" applyFont="1" applyFill="1" applyBorder="1" applyAlignment="1">
      <alignment horizontal="center"/>
    </xf>
    <xf numFmtId="176" fontId="1" fillId="33" borderId="36" xfId="0" applyNumberFormat="1" applyFont="1" applyFill="1" applyBorder="1" applyAlignment="1">
      <alignment horizontal="center"/>
    </xf>
    <xf numFmtId="176" fontId="1" fillId="33" borderId="70" xfId="0" applyNumberFormat="1" applyFont="1" applyFill="1" applyBorder="1" applyAlignment="1">
      <alignment horizontal="center"/>
    </xf>
    <xf numFmtId="176" fontId="1" fillId="34" borderId="24" xfId="0" applyNumberFormat="1" applyFont="1" applyFill="1" applyBorder="1" applyAlignment="1">
      <alignment horizontal="center"/>
    </xf>
    <xf numFmtId="176" fontId="1" fillId="33" borderId="39" xfId="0" applyNumberFormat="1" applyFont="1" applyFill="1" applyBorder="1" applyAlignment="1">
      <alignment horizontal="center"/>
    </xf>
    <xf numFmtId="176" fontId="1" fillId="33" borderId="56" xfId="0" applyNumberFormat="1" applyFont="1" applyFill="1" applyBorder="1" applyAlignment="1">
      <alignment horizontal="center"/>
    </xf>
    <xf numFmtId="176" fontId="1" fillId="0" borderId="30" xfId="0" applyNumberFormat="1" applyFont="1" applyFill="1" applyBorder="1" applyAlignment="1">
      <alignment horizontal="center"/>
    </xf>
    <xf numFmtId="176" fontId="1" fillId="0" borderId="82" xfId="0" applyNumberFormat="1" applyFont="1" applyFill="1" applyBorder="1" applyAlignment="1">
      <alignment horizontal="center"/>
    </xf>
    <xf numFmtId="176" fontId="1" fillId="0" borderId="41" xfId="0" applyNumberFormat="1" applyFont="1" applyFill="1" applyBorder="1" applyAlignment="1">
      <alignment horizontal="center"/>
    </xf>
    <xf numFmtId="176" fontId="1" fillId="0" borderId="40" xfId="0" applyNumberFormat="1" applyFont="1" applyFill="1" applyBorder="1" applyAlignment="1">
      <alignment horizontal="center"/>
    </xf>
    <xf numFmtId="176" fontId="1" fillId="0" borderId="53" xfId="0" applyNumberFormat="1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0" fillId="0" borderId="5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2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83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81" xfId="0" applyFont="1" applyBorder="1" applyAlignment="1">
      <alignment horizontal="center" wrapText="1"/>
    </xf>
    <xf numFmtId="0" fontId="42" fillId="0" borderId="76" xfId="0" applyFont="1" applyFill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77" xfId="0" applyFont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7" xfId="0" applyNumberFormat="1" applyBorder="1" applyAlignment="1">
      <alignment horizontal="center" wrapText="1"/>
    </xf>
    <xf numFmtId="0" fontId="0" fillId="0" borderId="41" xfId="0" applyNumberForma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81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85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7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" sqref="F3:N3"/>
    </sheetView>
  </sheetViews>
  <sheetFormatPr defaultColWidth="8.875" defaultRowHeight="12.75"/>
  <cols>
    <col min="1" max="1" width="19.375" style="0" customWidth="1"/>
    <col min="2" max="15" width="8.875" style="0" customWidth="1"/>
    <col min="16" max="21" width="8.75390625" style="0" customWidth="1"/>
    <col min="22" max="22" width="19.625" style="0" customWidth="1"/>
    <col min="23" max="28" width="8.875" style="0" customWidth="1"/>
  </cols>
  <sheetData>
    <row r="2" spans="1:28" ht="15.75">
      <c r="A2" s="252" t="s">
        <v>73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spans="6:14" ht="16.5" thickBot="1">
      <c r="F3" s="273" t="s">
        <v>72</v>
      </c>
      <c r="G3" s="273"/>
      <c r="H3" s="273"/>
      <c r="I3" s="273"/>
      <c r="J3" s="273"/>
      <c r="K3" s="273"/>
      <c r="L3" s="273"/>
      <c r="M3" s="273"/>
      <c r="N3" s="273"/>
    </row>
    <row r="4" spans="1:40" ht="12.75" customHeight="1" thickBot="1">
      <c r="A4" s="256" t="s">
        <v>0</v>
      </c>
      <c r="B4" s="259" t="s">
        <v>35</v>
      </c>
      <c r="C4" s="260"/>
      <c r="D4" s="260"/>
      <c r="E4" s="261"/>
      <c r="F4" s="259" t="s">
        <v>38</v>
      </c>
      <c r="G4" s="260"/>
      <c r="H4" s="260"/>
      <c r="I4" s="260"/>
      <c r="J4" s="260"/>
      <c r="K4" s="260"/>
      <c r="L4" s="260"/>
      <c r="M4" s="260"/>
      <c r="N4" s="260"/>
      <c r="O4" s="260"/>
      <c r="P4" s="277" t="s">
        <v>49</v>
      </c>
      <c r="Q4" s="278"/>
      <c r="R4" s="264" t="s">
        <v>48</v>
      </c>
      <c r="S4" s="268"/>
      <c r="T4" s="264" t="s">
        <v>53</v>
      </c>
      <c r="U4" s="268"/>
      <c r="V4" s="256" t="s">
        <v>0</v>
      </c>
      <c r="W4" s="259" t="s">
        <v>43</v>
      </c>
      <c r="X4" s="260"/>
      <c r="Y4" s="260"/>
      <c r="Z4" s="260"/>
      <c r="AA4" s="260"/>
      <c r="AB4" s="261"/>
      <c r="AC4" s="264" t="s">
        <v>47</v>
      </c>
      <c r="AD4" s="268"/>
      <c r="AE4" s="264" t="s">
        <v>57</v>
      </c>
      <c r="AF4" s="265"/>
      <c r="AG4" s="268" t="s">
        <v>58</v>
      </c>
      <c r="AH4" s="265"/>
      <c r="AI4" s="264" t="s">
        <v>46</v>
      </c>
      <c r="AJ4" s="265"/>
      <c r="AK4" s="248" t="s">
        <v>51</v>
      </c>
      <c r="AL4" s="249"/>
      <c r="AM4" s="248" t="s">
        <v>52</v>
      </c>
      <c r="AN4" s="249"/>
    </row>
    <row r="5" spans="1:40" s="1" customFormat="1" ht="38.25" customHeight="1" thickBot="1">
      <c r="A5" s="257"/>
      <c r="B5" s="246" t="s">
        <v>36</v>
      </c>
      <c r="C5" s="247"/>
      <c r="D5" s="262" t="s">
        <v>37</v>
      </c>
      <c r="E5" s="263"/>
      <c r="F5" s="274" t="s">
        <v>36</v>
      </c>
      <c r="G5" s="254"/>
      <c r="H5" s="253" t="s">
        <v>39</v>
      </c>
      <c r="I5" s="254"/>
      <c r="J5" s="253" t="s">
        <v>40</v>
      </c>
      <c r="K5" s="254"/>
      <c r="L5" s="253" t="s">
        <v>41</v>
      </c>
      <c r="M5" s="254"/>
      <c r="N5" s="255" t="s">
        <v>42</v>
      </c>
      <c r="O5" s="255"/>
      <c r="P5" s="279"/>
      <c r="Q5" s="280"/>
      <c r="R5" s="266"/>
      <c r="S5" s="269"/>
      <c r="T5" s="266"/>
      <c r="U5" s="269"/>
      <c r="V5" s="257"/>
      <c r="W5" s="248" t="s">
        <v>36</v>
      </c>
      <c r="X5" s="275"/>
      <c r="Y5" s="276" t="s">
        <v>44</v>
      </c>
      <c r="Z5" s="275"/>
      <c r="AA5" s="276" t="s">
        <v>45</v>
      </c>
      <c r="AB5" s="249"/>
      <c r="AC5" s="270"/>
      <c r="AD5" s="271"/>
      <c r="AE5" s="270"/>
      <c r="AF5" s="272"/>
      <c r="AG5" s="271"/>
      <c r="AH5" s="272"/>
      <c r="AI5" s="266"/>
      <c r="AJ5" s="267"/>
      <c r="AK5" s="250"/>
      <c r="AL5" s="251"/>
      <c r="AM5" s="250"/>
      <c r="AN5" s="251"/>
    </row>
    <row r="6" spans="1:40" ht="13.5" thickBot="1">
      <c r="A6" s="258"/>
      <c r="B6" s="31">
        <v>2018</v>
      </c>
      <c r="C6" s="32">
        <v>2019</v>
      </c>
      <c r="D6" s="31">
        <v>2018</v>
      </c>
      <c r="E6" s="32">
        <v>2019</v>
      </c>
      <c r="F6" s="31">
        <v>2018</v>
      </c>
      <c r="G6" s="32">
        <v>2019</v>
      </c>
      <c r="H6" s="31">
        <v>2018</v>
      </c>
      <c r="I6" s="32">
        <v>2019</v>
      </c>
      <c r="J6" s="31">
        <v>2018</v>
      </c>
      <c r="K6" s="32">
        <v>2019</v>
      </c>
      <c r="L6" s="31">
        <v>2018</v>
      </c>
      <c r="M6" s="32">
        <v>2019</v>
      </c>
      <c r="N6" s="31">
        <v>2018</v>
      </c>
      <c r="O6" s="32">
        <v>2019</v>
      </c>
      <c r="P6" s="57">
        <v>2018</v>
      </c>
      <c r="Q6" s="135">
        <v>2019</v>
      </c>
      <c r="R6" s="31">
        <v>2018</v>
      </c>
      <c r="S6" s="32">
        <v>2019</v>
      </c>
      <c r="T6" s="31">
        <v>2018</v>
      </c>
      <c r="U6" s="32">
        <v>2019</v>
      </c>
      <c r="V6" s="258"/>
      <c r="W6" s="31">
        <v>2018</v>
      </c>
      <c r="X6" s="32">
        <v>2019</v>
      </c>
      <c r="Y6" s="31">
        <v>2018</v>
      </c>
      <c r="Z6" s="32">
        <v>2019</v>
      </c>
      <c r="AA6" s="31">
        <v>2018</v>
      </c>
      <c r="AB6" s="32">
        <v>2019</v>
      </c>
      <c r="AC6" s="31">
        <v>2018</v>
      </c>
      <c r="AD6" s="32">
        <v>2019</v>
      </c>
      <c r="AE6" s="31">
        <v>2018</v>
      </c>
      <c r="AF6" s="32">
        <v>2019</v>
      </c>
      <c r="AG6" s="31">
        <v>2018</v>
      </c>
      <c r="AH6" s="32">
        <v>2019</v>
      </c>
      <c r="AI6" s="31">
        <v>2018</v>
      </c>
      <c r="AJ6" s="32">
        <v>2019</v>
      </c>
      <c r="AK6" s="31">
        <v>2018</v>
      </c>
      <c r="AL6" s="32">
        <v>2019</v>
      </c>
      <c r="AM6" s="166">
        <v>2018</v>
      </c>
      <c r="AN6" s="190">
        <v>2019</v>
      </c>
    </row>
    <row r="7" spans="1:40" ht="12.75">
      <c r="A7" s="26" t="s">
        <v>1</v>
      </c>
      <c r="B7" s="19">
        <v>7</v>
      </c>
      <c r="C7" s="137">
        <v>17</v>
      </c>
      <c r="D7" s="28">
        <v>7</v>
      </c>
      <c r="E7" s="138">
        <v>16</v>
      </c>
      <c r="F7" s="19">
        <v>32</v>
      </c>
      <c r="G7" s="28">
        <v>38</v>
      </c>
      <c r="H7" s="28">
        <v>18</v>
      </c>
      <c r="I7" s="28">
        <v>26</v>
      </c>
      <c r="J7" s="28">
        <v>1</v>
      </c>
      <c r="K7" s="28">
        <v>0</v>
      </c>
      <c r="L7" s="28">
        <v>9</v>
      </c>
      <c r="M7" s="28">
        <v>9</v>
      </c>
      <c r="N7" s="28">
        <v>8</v>
      </c>
      <c r="O7" s="137">
        <v>7</v>
      </c>
      <c r="P7" s="19"/>
      <c r="Q7" s="138"/>
      <c r="R7" s="150">
        <v>4</v>
      </c>
      <c r="S7" s="27">
        <v>5</v>
      </c>
      <c r="T7" s="43">
        <v>1</v>
      </c>
      <c r="U7" s="43">
        <v>2</v>
      </c>
      <c r="V7" s="2" t="s">
        <v>1</v>
      </c>
      <c r="W7" s="19">
        <v>16</v>
      </c>
      <c r="X7" s="28">
        <v>12</v>
      </c>
      <c r="Y7" s="28">
        <v>2</v>
      </c>
      <c r="Z7" s="28"/>
      <c r="AA7" s="28">
        <v>3</v>
      </c>
      <c r="AB7" s="138">
        <v>2</v>
      </c>
      <c r="AC7" s="19">
        <v>3</v>
      </c>
      <c r="AD7" s="138">
        <v>4</v>
      </c>
      <c r="AE7" s="19">
        <v>30</v>
      </c>
      <c r="AF7" s="137">
        <v>15</v>
      </c>
      <c r="AG7" s="19">
        <v>1</v>
      </c>
      <c r="AH7" s="138">
        <v>2</v>
      </c>
      <c r="AI7" s="110">
        <v>14</v>
      </c>
      <c r="AJ7" s="28">
        <v>14</v>
      </c>
      <c r="AK7" s="28">
        <v>13</v>
      </c>
      <c r="AL7" s="137">
        <v>13</v>
      </c>
      <c r="AM7" s="19">
        <v>2</v>
      </c>
      <c r="AN7" s="138"/>
    </row>
    <row r="8" spans="1:40" ht="12.75">
      <c r="A8" s="3" t="s">
        <v>2</v>
      </c>
      <c r="B8" s="20">
        <v>15</v>
      </c>
      <c r="C8" s="29">
        <v>33</v>
      </c>
      <c r="D8" s="25">
        <v>15</v>
      </c>
      <c r="E8" s="21">
        <v>33</v>
      </c>
      <c r="F8" s="20">
        <v>70</v>
      </c>
      <c r="G8" s="25">
        <v>71</v>
      </c>
      <c r="H8" s="25">
        <v>41</v>
      </c>
      <c r="I8" s="25">
        <v>36</v>
      </c>
      <c r="J8" s="25">
        <v>6</v>
      </c>
      <c r="K8" s="25">
        <v>5</v>
      </c>
      <c r="L8" s="25">
        <v>15</v>
      </c>
      <c r="M8" s="25">
        <v>15</v>
      </c>
      <c r="N8" s="25">
        <v>8</v>
      </c>
      <c r="O8" s="29">
        <v>5</v>
      </c>
      <c r="P8" s="20">
        <v>1</v>
      </c>
      <c r="Q8" s="21"/>
      <c r="R8" s="111">
        <v>20</v>
      </c>
      <c r="S8" s="25">
        <v>7</v>
      </c>
      <c r="T8" s="29">
        <v>3</v>
      </c>
      <c r="U8" s="29">
        <v>3</v>
      </c>
      <c r="V8" s="3" t="s">
        <v>2</v>
      </c>
      <c r="W8" s="20">
        <v>33</v>
      </c>
      <c r="X8" s="25">
        <v>33</v>
      </c>
      <c r="Y8" s="25">
        <v>2</v>
      </c>
      <c r="Z8" s="25">
        <v>1</v>
      </c>
      <c r="AA8" s="25">
        <v>7</v>
      </c>
      <c r="AB8" s="21">
        <v>13</v>
      </c>
      <c r="AC8" s="20">
        <v>5</v>
      </c>
      <c r="AD8" s="21">
        <v>13</v>
      </c>
      <c r="AE8" s="20">
        <v>1</v>
      </c>
      <c r="AF8" s="29">
        <v>6</v>
      </c>
      <c r="AG8" s="20">
        <v>17</v>
      </c>
      <c r="AH8" s="21">
        <v>4</v>
      </c>
      <c r="AI8" s="111">
        <v>19</v>
      </c>
      <c r="AJ8" s="25">
        <v>9</v>
      </c>
      <c r="AK8" s="25">
        <v>18</v>
      </c>
      <c r="AL8" s="29">
        <v>9</v>
      </c>
      <c r="AM8" s="20">
        <v>7</v>
      </c>
      <c r="AN8" s="21">
        <v>3</v>
      </c>
    </row>
    <row r="9" spans="1:40" ht="12.75">
      <c r="A9" s="3" t="s">
        <v>3</v>
      </c>
      <c r="B9" s="20">
        <v>9</v>
      </c>
      <c r="C9" s="29">
        <v>10</v>
      </c>
      <c r="D9" s="25">
        <v>9</v>
      </c>
      <c r="E9" s="21">
        <v>10</v>
      </c>
      <c r="F9" s="20">
        <v>48</v>
      </c>
      <c r="G9" s="25">
        <v>29</v>
      </c>
      <c r="H9" s="25">
        <v>27</v>
      </c>
      <c r="I9" s="25">
        <v>14</v>
      </c>
      <c r="J9" s="25"/>
      <c r="K9" s="25">
        <v>4</v>
      </c>
      <c r="L9" s="25">
        <v>12</v>
      </c>
      <c r="M9" s="25">
        <v>8</v>
      </c>
      <c r="N9" s="25">
        <v>5</v>
      </c>
      <c r="O9" s="29">
        <v>7</v>
      </c>
      <c r="P9" s="20">
        <v>1</v>
      </c>
      <c r="Q9" s="21">
        <v>1</v>
      </c>
      <c r="R9" s="111">
        <v>6</v>
      </c>
      <c r="S9" s="25">
        <v>9</v>
      </c>
      <c r="T9" s="29">
        <v>2</v>
      </c>
      <c r="U9" s="29">
        <v>5</v>
      </c>
      <c r="V9" s="3" t="s">
        <v>3</v>
      </c>
      <c r="W9" s="20">
        <v>13</v>
      </c>
      <c r="X9" s="25">
        <v>15</v>
      </c>
      <c r="Y9" s="25">
        <v>4</v>
      </c>
      <c r="Z9" s="25">
        <v>2</v>
      </c>
      <c r="AA9" s="25">
        <v>5</v>
      </c>
      <c r="AB9" s="21">
        <v>5</v>
      </c>
      <c r="AC9" s="20">
        <v>4</v>
      </c>
      <c r="AD9" s="21">
        <v>5</v>
      </c>
      <c r="AE9" s="20">
        <v>3</v>
      </c>
      <c r="AF9" s="29">
        <v>2</v>
      </c>
      <c r="AG9" s="20"/>
      <c r="AH9" s="21">
        <v>1</v>
      </c>
      <c r="AI9" s="111">
        <v>10</v>
      </c>
      <c r="AJ9" s="25">
        <v>11</v>
      </c>
      <c r="AK9" s="25">
        <v>9</v>
      </c>
      <c r="AL9" s="29">
        <v>8</v>
      </c>
      <c r="AM9" s="20">
        <v>2</v>
      </c>
      <c r="AN9" s="21">
        <v>3</v>
      </c>
    </row>
    <row r="10" spans="1:40" ht="12.75">
      <c r="A10" s="3" t="s">
        <v>4</v>
      </c>
      <c r="B10" s="20">
        <v>14</v>
      </c>
      <c r="C10" s="29">
        <v>11</v>
      </c>
      <c r="D10" s="25">
        <v>14</v>
      </c>
      <c r="E10" s="21">
        <v>11</v>
      </c>
      <c r="F10" s="20">
        <v>50</v>
      </c>
      <c r="G10" s="25">
        <v>53</v>
      </c>
      <c r="H10" s="25">
        <v>21</v>
      </c>
      <c r="I10" s="25">
        <v>29</v>
      </c>
      <c r="J10" s="25"/>
      <c r="K10" s="25">
        <v>0</v>
      </c>
      <c r="L10" s="25">
        <v>21</v>
      </c>
      <c r="M10" s="25">
        <v>12</v>
      </c>
      <c r="N10" s="25">
        <v>7</v>
      </c>
      <c r="O10" s="29">
        <v>11</v>
      </c>
      <c r="P10" s="20">
        <v>2</v>
      </c>
      <c r="Q10" s="21"/>
      <c r="R10" s="111">
        <v>3</v>
      </c>
      <c r="S10" s="25">
        <v>6</v>
      </c>
      <c r="T10" s="29"/>
      <c r="U10" s="29"/>
      <c r="V10" s="3" t="s">
        <v>4</v>
      </c>
      <c r="W10" s="20">
        <v>20</v>
      </c>
      <c r="X10" s="25">
        <v>13</v>
      </c>
      <c r="Y10" s="25">
        <v>4</v>
      </c>
      <c r="Z10" s="25">
        <v>1</v>
      </c>
      <c r="AA10" s="25">
        <v>3</v>
      </c>
      <c r="AB10" s="21">
        <v>3</v>
      </c>
      <c r="AC10" s="20">
        <v>12</v>
      </c>
      <c r="AD10" s="21">
        <v>10</v>
      </c>
      <c r="AE10" s="20">
        <v>28</v>
      </c>
      <c r="AF10" s="29">
        <v>11</v>
      </c>
      <c r="AG10" s="20"/>
      <c r="AH10" s="21">
        <v>0</v>
      </c>
      <c r="AI10" s="111">
        <v>2</v>
      </c>
      <c r="AJ10" s="25">
        <v>9</v>
      </c>
      <c r="AK10" s="25">
        <v>1</v>
      </c>
      <c r="AL10" s="29">
        <v>9</v>
      </c>
      <c r="AM10" s="20">
        <v>4</v>
      </c>
      <c r="AN10" s="21">
        <v>2</v>
      </c>
    </row>
    <row r="11" spans="1:40" ht="12.75">
      <c r="A11" s="3" t="s">
        <v>5</v>
      </c>
      <c r="B11" s="20">
        <v>7</v>
      </c>
      <c r="C11" s="29">
        <v>11</v>
      </c>
      <c r="D11" s="25">
        <v>7</v>
      </c>
      <c r="E11" s="21">
        <v>11</v>
      </c>
      <c r="F11" s="20">
        <v>49</v>
      </c>
      <c r="G11" s="25">
        <v>47</v>
      </c>
      <c r="H11" s="25">
        <v>20</v>
      </c>
      <c r="I11" s="25">
        <v>16</v>
      </c>
      <c r="J11" s="25">
        <v>4</v>
      </c>
      <c r="K11" s="25">
        <v>0</v>
      </c>
      <c r="L11" s="25">
        <v>22</v>
      </c>
      <c r="M11" s="25">
        <v>26</v>
      </c>
      <c r="N11" s="25">
        <v>6</v>
      </c>
      <c r="O11" s="29">
        <v>7</v>
      </c>
      <c r="P11" s="20"/>
      <c r="Q11" s="21">
        <v>1</v>
      </c>
      <c r="R11" s="111">
        <v>6</v>
      </c>
      <c r="S11" s="25">
        <v>12</v>
      </c>
      <c r="T11" s="29">
        <v>2</v>
      </c>
      <c r="U11" s="29"/>
      <c r="V11" s="3" t="s">
        <v>5</v>
      </c>
      <c r="W11" s="20">
        <v>22</v>
      </c>
      <c r="X11" s="25">
        <v>16</v>
      </c>
      <c r="Y11" s="25">
        <v>2</v>
      </c>
      <c r="Z11" s="25"/>
      <c r="AA11" s="25">
        <v>5</v>
      </c>
      <c r="AB11" s="21">
        <v>2</v>
      </c>
      <c r="AC11" s="20">
        <v>10</v>
      </c>
      <c r="AD11" s="21">
        <v>10</v>
      </c>
      <c r="AE11" s="20">
        <v>2</v>
      </c>
      <c r="AF11" s="29">
        <v>2</v>
      </c>
      <c r="AG11" s="20">
        <v>9</v>
      </c>
      <c r="AH11" s="21">
        <v>2</v>
      </c>
      <c r="AI11" s="111">
        <v>12</v>
      </c>
      <c r="AJ11" s="25">
        <v>8</v>
      </c>
      <c r="AK11" s="25">
        <v>11</v>
      </c>
      <c r="AL11" s="29">
        <v>8</v>
      </c>
      <c r="AM11" s="20">
        <v>3</v>
      </c>
      <c r="AN11" s="21">
        <v>2</v>
      </c>
    </row>
    <row r="12" spans="1:40" ht="12.75">
      <c r="A12" s="3" t="s">
        <v>6</v>
      </c>
      <c r="B12" s="20">
        <v>10</v>
      </c>
      <c r="C12" s="29">
        <v>10</v>
      </c>
      <c r="D12" s="25">
        <v>10</v>
      </c>
      <c r="E12" s="21">
        <v>10</v>
      </c>
      <c r="F12" s="20">
        <v>21</v>
      </c>
      <c r="G12" s="25">
        <v>24</v>
      </c>
      <c r="H12" s="25">
        <v>12</v>
      </c>
      <c r="I12" s="25">
        <v>10</v>
      </c>
      <c r="J12" s="25">
        <v>1</v>
      </c>
      <c r="K12" s="25">
        <v>0</v>
      </c>
      <c r="L12" s="25">
        <v>4</v>
      </c>
      <c r="M12" s="25">
        <v>12</v>
      </c>
      <c r="N12" s="25">
        <v>4</v>
      </c>
      <c r="O12" s="29">
        <v>11</v>
      </c>
      <c r="P12" s="20"/>
      <c r="Q12" s="21">
        <v>1</v>
      </c>
      <c r="R12" s="111">
        <v>2</v>
      </c>
      <c r="S12" s="25">
        <v>2</v>
      </c>
      <c r="T12" s="29"/>
      <c r="U12" s="29">
        <v>1</v>
      </c>
      <c r="V12" s="3" t="s">
        <v>6</v>
      </c>
      <c r="W12" s="20">
        <v>11</v>
      </c>
      <c r="X12" s="25">
        <v>9</v>
      </c>
      <c r="Y12" s="25"/>
      <c r="Z12" s="25">
        <v>1</v>
      </c>
      <c r="AA12" s="25">
        <v>4</v>
      </c>
      <c r="AB12" s="21">
        <v>1</v>
      </c>
      <c r="AC12" s="20">
        <v>2</v>
      </c>
      <c r="AD12" s="21">
        <v>7</v>
      </c>
      <c r="AE12" s="20">
        <v>2</v>
      </c>
      <c r="AF12" s="29">
        <v>5</v>
      </c>
      <c r="AG12" s="20">
        <v>11</v>
      </c>
      <c r="AH12" s="21">
        <v>1</v>
      </c>
      <c r="AI12" s="111">
        <v>2</v>
      </c>
      <c r="AJ12" s="25">
        <v>8</v>
      </c>
      <c r="AK12" s="25">
        <v>2</v>
      </c>
      <c r="AL12" s="29">
        <v>6</v>
      </c>
      <c r="AM12" s="20">
        <v>2</v>
      </c>
      <c r="AN12" s="21">
        <v>2</v>
      </c>
    </row>
    <row r="13" spans="1:40" ht="12.75">
      <c r="A13" s="3" t="s">
        <v>7</v>
      </c>
      <c r="B13" s="20">
        <v>8</v>
      </c>
      <c r="C13" s="29">
        <v>10</v>
      </c>
      <c r="D13" s="25">
        <v>8</v>
      </c>
      <c r="E13" s="21">
        <v>10</v>
      </c>
      <c r="F13" s="20">
        <v>31</v>
      </c>
      <c r="G13" s="25">
        <v>23</v>
      </c>
      <c r="H13" s="25">
        <v>18</v>
      </c>
      <c r="I13" s="25">
        <v>9</v>
      </c>
      <c r="J13" s="25">
        <v>1</v>
      </c>
      <c r="K13" s="25">
        <v>1</v>
      </c>
      <c r="L13" s="25">
        <v>11</v>
      </c>
      <c r="M13" s="25">
        <v>10</v>
      </c>
      <c r="N13" s="25">
        <v>9</v>
      </c>
      <c r="O13" s="29">
        <v>7</v>
      </c>
      <c r="P13" s="20"/>
      <c r="Q13" s="21"/>
      <c r="R13" s="111">
        <v>1</v>
      </c>
      <c r="S13" s="25">
        <v>3</v>
      </c>
      <c r="T13" s="29"/>
      <c r="U13" s="29"/>
      <c r="V13" s="3" t="s">
        <v>7</v>
      </c>
      <c r="W13" s="20">
        <v>7</v>
      </c>
      <c r="X13" s="25">
        <v>13</v>
      </c>
      <c r="Y13" s="25"/>
      <c r="Z13" s="25"/>
      <c r="AA13" s="25">
        <v>2</v>
      </c>
      <c r="AB13" s="21">
        <v>3</v>
      </c>
      <c r="AC13" s="20">
        <v>3</v>
      </c>
      <c r="AD13" s="21">
        <v>6</v>
      </c>
      <c r="AE13" s="20">
        <v>1</v>
      </c>
      <c r="AF13" s="29">
        <v>2</v>
      </c>
      <c r="AG13" s="20">
        <v>12</v>
      </c>
      <c r="AH13" s="21">
        <v>5</v>
      </c>
      <c r="AI13" s="111">
        <v>7</v>
      </c>
      <c r="AJ13" s="25">
        <v>8</v>
      </c>
      <c r="AK13" s="25">
        <v>6</v>
      </c>
      <c r="AL13" s="29">
        <v>8</v>
      </c>
      <c r="AM13" s="20">
        <v>1</v>
      </c>
      <c r="AN13" s="21">
        <v>3</v>
      </c>
    </row>
    <row r="14" spans="1:40" ht="12.75">
      <c r="A14" s="3" t="s">
        <v>8</v>
      </c>
      <c r="B14" s="20">
        <v>49</v>
      </c>
      <c r="C14" s="29">
        <v>47</v>
      </c>
      <c r="D14" s="25">
        <v>48</v>
      </c>
      <c r="E14" s="21">
        <v>47</v>
      </c>
      <c r="F14" s="20">
        <v>132</v>
      </c>
      <c r="G14" s="25">
        <v>169</v>
      </c>
      <c r="H14" s="25">
        <v>77</v>
      </c>
      <c r="I14" s="25">
        <v>106</v>
      </c>
      <c r="J14" s="25">
        <v>11</v>
      </c>
      <c r="K14" s="25">
        <v>4</v>
      </c>
      <c r="L14" s="25">
        <v>32</v>
      </c>
      <c r="M14" s="25">
        <v>44</v>
      </c>
      <c r="N14" s="25">
        <v>26</v>
      </c>
      <c r="O14" s="29">
        <v>23</v>
      </c>
      <c r="P14" s="20"/>
      <c r="Q14" s="21"/>
      <c r="R14" s="111">
        <v>13</v>
      </c>
      <c r="S14" s="25">
        <v>8</v>
      </c>
      <c r="T14" s="29">
        <v>5</v>
      </c>
      <c r="U14" s="29">
        <v>4</v>
      </c>
      <c r="V14" s="3" t="s">
        <v>8</v>
      </c>
      <c r="W14" s="20">
        <v>37</v>
      </c>
      <c r="X14" s="25">
        <v>36</v>
      </c>
      <c r="Y14" s="25">
        <v>4</v>
      </c>
      <c r="Z14" s="25">
        <v>3</v>
      </c>
      <c r="AA14" s="25">
        <v>4</v>
      </c>
      <c r="AB14" s="21">
        <v>11</v>
      </c>
      <c r="AC14" s="20">
        <v>28</v>
      </c>
      <c r="AD14" s="21">
        <v>17</v>
      </c>
      <c r="AE14" s="20">
        <v>2</v>
      </c>
      <c r="AF14" s="29">
        <v>5</v>
      </c>
      <c r="AG14" s="20">
        <v>44</v>
      </c>
      <c r="AH14" s="21">
        <v>11</v>
      </c>
      <c r="AI14" s="111">
        <v>13</v>
      </c>
      <c r="AJ14" s="25">
        <v>1</v>
      </c>
      <c r="AK14" s="25">
        <v>6</v>
      </c>
      <c r="AL14" s="29">
        <v>1</v>
      </c>
      <c r="AM14" s="20">
        <v>5</v>
      </c>
      <c r="AN14" s="21">
        <v>3</v>
      </c>
    </row>
    <row r="15" spans="1:40" ht="12.75">
      <c r="A15" s="3" t="s">
        <v>9</v>
      </c>
      <c r="B15" s="20">
        <v>24</v>
      </c>
      <c r="C15" s="29">
        <v>31</v>
      </c>
      <c r="D15" s="25">
        <v>24</v>
      </c>
      <c r="E15" s="21">
        <v>31</v>
      </c>
      <c r="F15" s="20">
        <v>86</v>
      </c>
      <c r="G15" s="25">
        <v>75</v>
      </c>
      <c r="H15" s="25">
        <v>44</v>
      </c>
      <c r="I15" s="25">
        <v>29</v>
      </c>
      <c r="J15" s="25">
        <v>6</v>
      </c>
      <c r="K15" s="25">
        <v>2</v>
      </c>
      <c r="L15" s="25">
        <v>30</v>
      </c>
      <c r="M15" s="25">
        <v>33</v>
      </c>
      <c r="N15" s="25">
        <v>17</v>
      </c>
      <c r="O15" s="29">
        <v>21</v>
      </c>
      <c r="P15" s="20">
        <v>1</v>
      </c>
      <c r="Q15" s="21">
        <v>1</v>
      </c>
      <c r="R15" s="111">
        <v>12</v>
      </c>
      <c r="S15" s="25">
        <v>12</v>
      </c>
      <c r="T15" s="29">
        <v>2</v>
      </c>
      <c r="U15" s="29">
        <v>3</v>
      </c>
      <c r="V15" s="3" t="s">
        <v>9</v>
      </c>
      <c r="W15" s="20">
        <v>30</v>
      </c>
      <c r="X15" s="25">
        <v>31</v>
      </c>
      <c r="Y15" s="25"/>
      <c r="Z15" s="25">
        <v>3</v>
      </c>
      <c r="AA15" s="25">
        <v>9</v>
      </c>
      <c r="AB15" s="21">
        <v>12</v>
      </c>
      <c r="AC15" s="20">
        <v>11</v>
      </c>
      <c r="AD15" s="21">
        <v>11</v>
      </c>
      <c r="AE15" s="20">
        <v>49</v>
      </c>
      <c r="AF15" s="29">
        <v>9</v>
      </c>
      <c r="AG15" s="20">
        <v>6</v>
      </c>
      <c r="AH15" s="21">
        <v>10</v>
      </c>
      <c r="AI15" s="111">
        <v>7</v>
      </c>
      <c r="AJ15" s="25">
        <v>18</v>
      </c>
      <c r="AK15" s="25">
        <v>4</v>
      </c>
      <c r="AL15" s="29">
        <v>16</v>
      </c>
      <c r="AM15" s="20">
        <v>12</v>
      </c>
      <c r="AN15" s="21">
        <v>6</v>
      </c>
    </row>
    <row r="16" spans="1:40" ht="12.75">
      <c r="A16" s="3" t="s">
        <v>10</v>
      </c>
      <c r="B16" s="20">
        <v>26</v>
      </c>
      <c r="C16" s="29">
        <v>21</v>
      </c>
      <c r="D16" s="25">
        <v>26</v>
      </c>
      <c r="E16" s="21">
        <v>21</v>
      </c>
      <c r="F16" s="20">
        <v>45</v>
      </c>
      <c r="G16" s="25">
        <v>32</v>
      </c>
      <c r="H16" s="25">
        <v>21</v>
      </c>
      <c r="I16" s="25">
        <v>19</v>
      </c>
      <c r="J16" s="25">
        <v>2</v>
      </c>
      <c r="K16" s="25">
        <v>3</v>
      </c>
      <c r="L16" s="25">
        <v>10</v>
      </c>
      <c r="M16" s="25">
        <v>7</v>
      </c>
      <c r="N16" s="25">
        <v>3</v>
      </c>
      <c r="O16" s="29">
        <v>6</v>
      </c>
      <c r="P16" s="20"/>
      <c r="Q16" s="21"/>
      <c r="R16" s="111">
        <v>6</v>
      </c>
      <c r="S16" s="25">
        <v>2</v>
      </c>
      <c r="T16" s="29">
        <v>2</v>
      </c>
      <c r="U16" s="29"/>
      <c r="V16" s="3" t="s">
        <v>10</v>
      </c>
      <c r="W16" s="20">
        <v>18</v>
      </c>
      <c r="X16" s="25">
        <v>18</v>
      </c>
      <c r="Y16" s="25"/>
      <c r="Z16" s="25"/>
      <c r="AA16" s="25">
        <v>3</v>
      </c>
      <c r="AB16" s="21">
        <v>3</v>
      </c>
      <c r="AC16" s="20">
        <v>10</v>
      </c>
      <c r="AD16" s="21">
        <v>13</v>
      </c>
      <c r="AE16" s="20">
        <v>5</v>
      </c>
      <c r="AF16" s="29">
        <v>9</v>
      </c>
      <c r="AG16" s="20">
        <v>9</v>
      </c>
      <c r="AH16" s="21">
        <v>2</v>
      </c>
      <c r="AI16" s="111">
        <v>12</v>
      </c>
      <c r="AJ16" s="25">
        <v>8</v>
      </c>
      <c r="AK16" s="25">
        <v>12</v>
      </c>
      <c r="AL16" s="29">
        <v>7</v>
      </c>
      <c r="AM16" s="20">
        <v>2</v>
      </c>
      <c r="AN16" s="21">
        <v>9</v>
      </c>
    </row>
    <row r="17" spans="1:40" ht="12.75">
      <c r="A17" s="3" t="s">
        <v>11</v>
      </c>
      <c r="B17" s="20">
        <v>9</v>
      </c>
      <c r="C17" s="29">
        <v>6</v>
      </c>
      <c r="D17" s="25">
        <v>9</v>
      </c>
      <c r="E17" s="21">
        <v>5</v>
      </c>
      <c r="F17" s="20">
        <v>24</v>
      </c>
      <c r="G17" s="25">
        <v>23</v>
      </c>
      <c r="H17" s="25">
        <v>10</v>
      </c>
      <c r="I17" s="25">
        <v>6</v>
      </c>
      <c r="J17" s="25">
        <v>2</v>
      </c>
      <c r="K17" s="25">
        <v>0</v>
      </c>
      <c r="L17" s="25">
        <v>2</v>
      </c>
      <c r="M17" s="25">
        <v>9</v>
      </c>
      <c r="N17" s="25">
        <v>2</v>
      </c>
      <c r="O17" s="29">
        <v>8</v>
      </c>
      <c r="P17" s="20"/>
      <c r="Q17" s="21">
        <v>1</v>
      </c>
      <c r="R17" s="111">
        <v>3</v>
      </c>
      <c r="S17" s="25">
        <v>3</v>
      </c>
      <c r="T17" s="29"/>
      <c r="U17" s="29"/>
      <c r="V17" s="3" t="s">
        <v>11</v>
      </c>
      <c r="W17" s="20">
        <v>3</v>
      </c>
      <c r="X17" s="25">
        <v>8</v>
      </c>
      <c r="Y17" s="25"/>
      <c r="Z17" s="25">
        <v>4</v>
      </c>
      <c r="AA17" s="25">
        <v>1</v>
      </c>
      <c r="AB17" s="21">
        <v>1</v>
      </c>
      <c r="AC17" s="20">
        <v>1</v>
      </c>
      <c r="AD17" s="21">
        <v>5</v>
      </c>
      <c r="AE17" s="20">
        <v>5</v>
      </c>
      <c r="AF17" s="29">
        <v>8</v>
      </c>
      <c r="AG17" s="20">
        <v>7</v>
      </c>
      <c r="AH17" s="21">
        <v>5</v>
      </c>
      <c r="AI17" s="111">
        <v>7</v>
      </c>
      <c r="AJ17" s="25">
        <v>6</v>
      </c>
      <c r="AK17" s="25">
        <v>7</v>
      </c>
      <c r="AL17" s="29">
        <v>6</v>
      </c>
      <c r="AM17" s="20">
        <v>9</v>
      </c>
      <c r="AN17" s="21">
        <v>7</v>
      </c>
    </row>
    <row r="18" spans="1:40" ht="12.75">
      <c r="A18" s="3" t="s">
        <v>12</v>
      </c>
      <c r="B18" s="20">
        <v>31</v>
      </c>
      <c r="C18" s="29">
        <v>17</v>
      </c>
      <c r="D18" s="25">
        <v>31</v>
      </c>
      <c r="E18" s="21">
        <v>17</v>
      </c>
      <c r="F18" s="20">
        <v>53</v>
      </c>
      <c r="G18" s="25">
        <v>62</v>
      </c>
      <c r="H18" s="25">
        <v>30</v>
      </c>
      <c r="I18" s="25">
        <v>37</v>
      </c>
      <c r="J18" s="25">
        <v>3</v>
      </c>
      <c r="K18" s="25">
        <v>3</v>
      </c>
      <c r="L18" s="25">
        <v>16</v>
      </c>
      <c r="M18" s="25">
        <v>15</v>
      </c>
      <c r="N18" s="25">
        <v>16</v>
      </c>
      <c r="O18" s="29">
        <v>14</v>
      </c>
      <c r="P18" s="20"/>
      <c r="Q18" s="21"/>
      <c r="R18" s="111">
        <v>3</v>
      </c>
      <c r="S18" s="25">
        <v>6</v>
      </c>
      <c r="T18" s="29">
        <v>1</v>
      </c>
      <c r="U18" s="29">
        <v>1</v>
      </c>
      <c r="V18" s="3" t="s">
        <v>12</v>
      </c>
      <c r="W18" s="20">
        <v>13</v>
      </c>
      <c r="X18" s="25">
        <v>12</v>
      </c>
      <c r="Y18" s="25"/>
      <c r="Z18" s="25">
        <v>1</v>
      </c>
      <c r="AA18" s="25">
        <v>5</v>
      </c>
      <c r="AB18" s="21">
        <v>5</v>
      </c>
      <c r="AC18" s="20">
        <v>5</v>
      </c>
      <c r="AD18" s="21">
        <v>5</v>
      </c>
      <c r="AE18" s="20">
        <v>16</v>
      </c>
      <c r="AF18" s="29">
        <v>3</v>
      </c>
      <c r="AG18" s="20">
        <v>1</v>
      </c>
      <c r="AH18" s="21">
        <v>3</v>
      </c>
      <c r="AI18" s="111">
        <v>13</v>
      </c>
      <c r="AJ18" s="25">
        <v>13</v>
      </c>
      <c r="AK18" s="25">
        <v>12</v>
      </c>
      <c r="AL18" s="29">
        <v>12</v>
      </c>
      <c r="AM18" s="20">
        <v>1</v>
      </c>
      <c r="AN18" s="21">
        <v>1</v>
      </c>
    </row>
    <row r="19" spans="1:40" ht="12.75">
      <c r="A19" s="3" t="s">
        <v>13</v>
      </c>
      <c r="B19" s="20">
        <v>18</v>
      </c>
      <c r="C19" s="29">
        <v>14</v>
      </c>
      <c r="D19" s="25">
        <v>17</v>
      </c>
      <c r="E19" s="21">
        <v>14</v>
      </c>
      <c r="F19" s="20">
        <v>36</v>
      </c>
      <c r="G19" s="25">
        <v>44</v>
      </c>
      <c r="H19" s="25">
        <v>15</v>
      </c>
      <c r="I19" s="25">
        <v>14</v>
      </c>
      <c r="J19" s="25">
        <v>1</v>
      </c>
      <c r="K19" s="25">
        <v>1</v>
      </c>
      <c r="L19" s="25">
        <v>14</v>
      </c>
      <c r="M19" s="25">
        <v>26</v>
      </c>
      <c r="N19" s="25">
        <v>7</v>
      </c>
      <c r="O19" s="29">
        <v>8</v>
      </c>
      <c r="P19" s="20">
        <v>1</v>
      </c>
      <c r="Q19" s="21"/>
      <c r="R19" s="111">
        <v>4</v>
      </c>
      <c r="S19" s="25">
        <v>6</v>
      </c>
      <c r="T19" s="29"/>
      <c r="U19" s="29"/>
      <c r="V19" s="3" t="s">
        <v>13</v>
      </c>
      <c r="W19" s="20">
        <v>14</v>
      </c>
      <c r="X19" s="25">
        <v>11</v>
      </c>
      <c r="Y19" s="25">
        <v>1</v>
      </c>
      <c r="Z19" s="25"/>
      <c r="AA19" s="25">
        <v>6</v>
      </c>
      <c r="AB19" s="21">
        <v>6</v>
      </c>
      <c r="AC19" s="20">
        <v>4</v>
      </c>
      <c r="AD19" s="21">
        <v>4</v>
      </c>
      <c r="AE19" s="20">
        <v>12</v>
      </c>
      <c r="AF19" s="29">
        <v>2</v>
      </c>
      <c r="AG19" s="20">
        <v>11</v>
      </c>
      <c r="AH19" s="21">
        <v>8</v>
      </c>
      <c r="AI19" s="111">
        <v>13</v>
      </c>
      <c r="AJ19" s="25">
        <v>7</v>
      </c>
      <c r="AK19" s="25">
        <v>13</v>
      </c>
      <c r="AL19" s="29">
        <v>7</v>
      </c>
      <c r="AM19" s="20">
        <v>4</v>
      </c>
      <c r="AN19" s="21">
        <v>4</v>
      </c>
    </row>
    <row r="20" spans="1:40" ht="12.75">
      <c r="A20" s="3" t="s">
        <v>14</v>
      </c>
      <c r="B20" s="20">
        <v>9</v>
      </c>
      <c r="C20" s="29">
        <v>4</v>
      </c>
      <c r="D20" s="25">
        <v>9</v>
      </c>
      <c r="E20" s="21">
        <v>4</v>
      </c>
      <c r="F20" s="20">
        <v>33</v>
      </c>
      <c r="G20" s="25">
        <v>28</v>
      </c>
      <c r="H20" s="25">
        <v>11</v>
      </c>
      <c r="I20" s="25">
        <v>16</v>
      </c>
      <c r="J20" s="25">
        <v>2</v>
      </c>
      <c r="K20" s="25">
        <v>0</v>
      </c>
      <c r="L20" s="25">
        <v>12</v>
      </c>
      <c r="M20" s="25">
        <v>8</v>
      </c>
      <c r="N20" s="25">
        <v>6</v>
      </c>
      <c r="O20" s="29">
        <v>7</v>
      </c>
      <c r="P20" s="20"/>
      <c r="Q20" s="21"/>
      <c r="R20" s="111">
        <v>7</v>
      </c>
      <c r="S20" s="25">
        <v>1</v>
      </c>
      <c r="T20" s="29">
        <v>1</v>
      </c>
      <c r="U20" s="29">
        <v>1</v>
      </c>
      <c r="V20" s="3" t="s">
        <v>14</v>
      </c>
      <c r="W20" s="20">
        <v>11</v>
      </c>
      <c r="X20" s="25">
        <v>5</v>
      </c>
      <c r="Y20" s="25">
        <v>1</v>
      </c>
      <c r="Z20" s="25">
        <v>1</v>
      </c>
      <c r="AA20" s="25">
        <v>4</v>
      </c>
      <c r="AB20" s="21">
        <v>1</v>
      </c>
      <c r="AC20" s="20">
        <v>9</v>
      </c>
      <c r="AD20" s="21">
        <v>5</v>
      </c>
      <c r="AE20" s="20">
        <v>6</v>
      </c>
      <c r="AF20" s="29">
        <v>4</v>
      </c>
      <c r="AG20" s="20">
        <v>1</v>
      </c>
      <c r="AH20" s="21">
        <v>0</v>
      </c>
      <c r="AI20" s="111">
        <v>8</v>
      </c>
      <c r="AJ20" s="25">
        <v>6</v>
      </c>
      <c r="AK20" s="25">
        <v>7</v>
      </c>
      <c r="AL20" s="29">
        <v>4</v>
      </c>
      <c r="AM20" s="20">
        <v>1</v>
      </c>
      <c r="AN20" s="21"/>
    </row>
    <row r="21" spans="1:40" ht="12.75">
      <c r="A21" s="3" t="s">
        <v>15</v>
      </c>
      <c r="B21" s="20">
        <v>8</v>
      </c>
      <c r="C21" s="29">
        <v>7</v>
      </c>
      <c r="D21" s="25">
        <v>8</v>
      </c>
      <c r="E21" s="21">
        <v>7</v>
      </c>
      <c r="F21" s="20">
        <v>25</v>
      </c>
      <c r="G21" s="25">
        <v>18</v>
      </c>
      <c r="H21" s="25">
        <v>8</v>
      </c>
      <c r="I21" s="25">
        <v>8</v>
      </c>
      <c r="J21" s="25">
        <v>2</v>
      </c>
      <c r="K21" s="25">
        <v>1</v>
      </c>
      <c r="L21" s="25">
        <v>6</v>
      </c>
      <c r="M21" s="25">
        <v>3</v>
      </c>
      <c r="N21" s="25">
        <v>2</v>
      </c>
      <c r="O21" s="29">
        <v>2</v>
      </c>
      <c r="P21" s="20"/>
      <c r="Q21" s="21"/>
      <c r="R21" s="111">
        <v>2</v>
      </c>
      <c r="S21" s="25">
        <v>4</v>
      </c>
      <c r="T21" s="29">
        <v>1</v>
      </c>
      <c r="U21" s="29">
        <v>1</v>
      </c>
      <c r="V21" s="3" t="s">
        <v>15</v>
      </c>
      <c r="W21" s="20">
        <v>8</v>
      </c>
      <c r="X21" s="25">
        <v>4</v>
      </c>
      <c r="Y21" s="25"/>
      <c r="Z21" s="25">
        <v>2</v>
      </c>
      <c r="AA21" s="25">
        <v>3</v>
      </c>
      <c r="AB21" s="21">
        <v>1</v>
      </c>
      <c r="AC21" s="20"/>
      <c r="AD21" s="21">
        <v>3</v>
      </c>
      <c r="AE21" s="20">
        <v>3</v>
      </c>
      <c r="AF21" s="29">
        <v>1</v>
      </c>
      <c r="AG21" s="20">
        <v>5</v>
      </c>
      <c r="AH21" s="21">
        <v>3</v>
      </c>
      <c r="AI21" s="111">
        <v>5</v>
      </c>
      <c r="AJ21" s="25">
        <v>11</v>
      </c>
      <c r="AK21" s="25">
        <v>3</v>
      </c>
      <c r="AL21" s="29">
        <v>11</v>
      </c>
      <c r="AM21" s="20">
        <v>1</v>
      </c>
      <c r="AN21" s="21">
        <v>1</v>
      </c>
    </row>
    <row r="22" spans="1:40" ht="12.75">
      <c r="A22" s="3" t="s">
        <v>16</v>
      </c>
      <c r="B22" s="20">
        <v>24</v>
      </c>
      <c r="C22" s="29">
        <v>18</v>
      </c>
      <c r="D22" s="25">
        <v>23</v>
      </c>
      <c r="E22" s="21">
        <v>18</v>
      </c>
      <c r="F22" s="20">
        <v>98</v>
      </c>
      <c r="G22" s="25">
        <v>80</v>
      </c>
      <c r="H22" s="25">
        <v>31</v>
      </c>
      <c r="I22" s="25">
        <v>34</v>
      </c>
      <c r="J22" s="25">
        <v>1</v>
      </c>
      <c r="K22" s="25">
        <v>1</v>
      </c>
      <c r="L22" s="25">
        <v>24</v>
      </c>
      <c r="M22" s="25">
        <v>28</v>
      </c>
      <c r="N22" s="25">
        <v>8</v>
      </c>
      <c r="O22" s="29">
        <v>11</v>
      </c>
      <c r="P22" s="20">
        <v>1</v>
      </c>
      <c r="Q22" s="21">
        <v>1</v>
      </c>
      <c r="R22" s="111">
        <v>6</v>
      </c>
      <c r="S22" s="25">
        <v>6</v>
      </c>
      <c r="T22" s="29">
        <v>2</v>
      </c>
      <c r="U22" s="29">
        <v>1</v>
      </c>
      <c r="V22" s="3" t="s">
        <v>16</v>
      </c>
      <c r="W22" s="20">
        <v>20</v>
      </c>
      <c r="X22" s="25">
        <v>18</v>
      </c>
      <c r="Y22" s="25">
        <v>4</v>
      </c>
      <c r="Z22" s="25">
        <v>4</v>
      </c>
      <c r="AA22" s="25">
        <v>6</v>
      </c>
      <c r="AB22" s="21">
        <v>4</v>
      </c>
      <c r="AC22" s="20">
        <v>5</v>
      </c>
      <c r="AD22" s="21">
        <v>9</v>
      </c>
      <c r="AE22" s="20">
        <v>2</v>
      </c>
      <c r="AF22" s="29">
        <v>0</v>
      </c>
      <c r="AG22" s="20">
        <v>2</v>
      </c>
      <c r="AH22" s="21">
        <v>0</v>
      </c>
      <c r="AI22" s="111">
        <v>11</v>
      </c>
      <c r="AJ22" s="25">
        <v>10</v>
      </c>
      <c r="AK22" s="25">
        <v>9</v>
      </c>
      <c r="AL22" s="29">
        <v>6</v>
      </c>
      <c r="AM22" s="20">
        <v>2</v>
      </c>
      <c r="AN22" s="21">
        <v>1</v>
      </c>
    </row>
    <row r="23" spans="1:40" ht="12.75">
      <c r="A23" s="3" t="s">
        <v>17</v>
      </c>
      <c r="B23" s="20">
        <v>22</v>
      </c>
      <c r="C23" s="29">
        <v>17</v>
      </c>
      <c r="D23" s="25">
        <v>22</v>
      </c>
      <c r="E23" s="21">
        <v>17</v>
      </c>
      <c r="F23" s="20">
        <v>37</v>
      </c>
      <c r="G23" s="25">
        <v>62</v>
      </c>
      <c r="H23" s="25">
        <v>15</v>
      </c>
      <c r="I23" s="25">
        <v>36</v>
      </c>
      <c r="J23" s="25">
        <v>2</v>
      </c>
      <c r="K23" s="25">
        <v>4</v>
      </c>
      <c r="L23" s="25">
        <v>13</v>
      </c>
      <c r="M23" s="25">
        <v>17</v>
      </c>
      <c r="N23" s="25">
        <v>12</v>
      </c>
      <c r="O23" s="29">
        <v>10</v>
      </c>
      <c r="P23" s="20">
        <v>1</v>
      </c>
      <c r="Q23" s="21"/>
      <c r="R23" s="111">
        <v>5</v>
      </c>
      <c r="S23" s="25">
        <v>3</v>
      </c>
      <c r="T23" s="29">
        <v>1</v>
      </c>
      <c r="U23" s="29">
        <v>1</v>
      </c>
      <c r="V23" s="3" t="s">
        <v>17</v>
      </c>
      <c r="W23" s="20">
        <v>21</v>
      </c>
      <c r="X23" s="25">
        <v>24</v>
      </c>
      <c r="Y23" s="25">
        <v>3</v>
      </c>
      <c r="Z23" s="25">
        <v>4</v>
      </c>
      <c r="AA23" s="25">
        <v>5</v>
      </c>
      <c r="AB23" s="21">
        <v>5</v>
      </c>
      <c r="AC23" s="20">
        <v>7</v>
      </c>
      <c r="AD23" s="21">
        <v>12</v>
      </c>
      <c r="AE23" s="20">
        <v>41</v>
      </c>
      <c r="AF23" s="29">
        <v>12</v>
      </c>
      <c r="AG23" s="20"/>
      <c r="AH23" s="21">
        <v>0</v>
      </c>
      <c r="AI23" s="111">
        <v>12</v>
      </c>
      <c r="AJ23" s="25">
        <v>18</v>
      </c>
      <c r="AK23" s="25">
        <v>10</v>
      </c>
      <c r="AL23" s="29">
        <v>18</v>
      </c>
      <c r="AM23" s="20"/>
      <c r="AN23" s="21">
        <v>4</v>
      </c>
    </row>
    <row r="24" spans="1:40" ht="12.75">
      <c r="A24" s="3" t="s">
        <v>18</v>
      </c>
      <c r="B24" s="20">
        <v>19</v>
      </c>
      <c r="C24" s="29">
        <v>24</v>
      </c>
      <c r="D24" s="25">
        <v>19</v>
      </c>
      <c r="E24" s="21">
        <v>24</v>
      </c>
      <c r="F24" s="20">
        <v>57</v>
      </c>
      <c r="G24" s="25">
        <v>59</v>
      </c>
      <c r="H24" s="25">
        <v>24</v>
      </c>
      <c r="I24" s="25">
        <v>31</v>
      </c>
      <c r="J24" s="25">
        <v>1</v>
      </c>
      <c r="K24" s="25">
        <v>1</v>
      </c>
      <c r="L24" s="25">
        <v>22</v>
      </c>
      <c r="M24" s="25">
        <v>20</v>
      </c>
      <c r="N24" s="25">
        <v>3</v>
      </c>
      <c r="O24" s="29">
        <v>9</v>
      </c>
      <c r="P24" s="20">
        <v>2</v>
      </c>
      <c r="Q24" s="21"/>
      <c r="R24" s="111">
        <v>9</v>
      </c>
      <c r="S24" s="25">
        <v>6</v>
      </c>
      <c r="T24" s="29"/>
      <c r="U24" s="29"/>
      <c r="V24" s="3" t="s">
        <v>18</v>
      </c>
      <c r="W24" s="20">
        <v>11</v>
      </c>
      <c r="X24" s="25">
        <v>14</v>
      </c>
      <c r="Y24" s="25">
        <v>1</v>
      </c>
      <c r="Z24" s="25">
        <v>1</v>
      </c>
      <c r="AA24" s="25">
        <v>2</v>
      </c>
      <c r="AB24" s="21">
        <v>3</v>
      </c>
      <c r="AC24" s="20">
        <v>9</v>
      </c>
      <c r="AD24" s="21">
        <v>15</v>
      </c>
      <c r="AE24" s="20"/>
      <c r="AF24" s="29">
        <v>1</v>
      </c>
      <c r="AG24" s="20">
        <v>1</v>
      </c>
      <c r="AH24" s="21">
        <v>1</v>
      </c>
      <c r="AI24" s="111">
        <v>11</v>
      </c>
      <c r="AJ24" s="25">
        <v>6</v>
      </c>
      <c r="AK24" s="25">
        <v>10</v>
      </c>
      <c r="AL24" s="29">
        <v>6</v>
      </c>
      <c r="AM24" s="20">
        <v>3</v>
      </c>
      <c r="AN24" s="21">
        <v>4</v>
      </c>
    </row>
    <row r="25" spans="1:40" ht="12.75">
      <c r="A25" s="3" t="s">
        <v>19</v>
      </c>
      <c r="B25" s="20">
        <v>14</v>
      </c>
      <c r="C25" s="29">
        <v>14</v>
      </c>
      <c r="D25" s="25">
        <v>14</v>
      </c>
      <c r="E25" s="21">
        <v>14</v>
      </c>
      <c r="F25" s="20">
        <v>24</v>
      </c>
      <c r="G25" s="25">
        <v>21</v>
      </c>
      <c r="H25" s="25">
        <v>11</v>
      </c>
      <c r="I25" s="25">
        <v>16</v>
      </c>
      <c r="J25" s="25">
        <v>1</v>
      </c>
      <c r="K25" s="25">
        <v>1</v>
      </c>
      <c r="L25" s="25">
        <v>12</v>
      </c>
      <c r="M25" s="25">
        <v>1</v>
      </c>
      <c r="N25" s="25">
        <v>8</v>
      </c>
      <c r="O25" s="29">
        <v>1</v>
      </c>
      <c r="P25" s="20">
        <v>1</v>
      </c>
      <c r="Q25" s="21"/>
      <c r="R25" s="111">
        <v>3</v>
      </c>
      <c r="S25" s="25">
        <v>3</v>
      </c>
      <c r="T25" s="29">
        <v>1</v>
      </c>
      <c r="U25" s="29">
        <v>1</v>
      </c>
      <c r="V25" s="3" t="s">
        <v>19</v>
      </c>
      <c r="W25" s="20">
        <v>9</v>
      </c>
      <c r="X25" s="25">
        <v>9</v>
      </c>
      <c r="Y25" s="25"/>
      <c r="Z25" s="25"/>
      <c r="AA25" s="25">
        <v>2</v>
      </c>
      <c r="AB25" s="21">
        <v>4</v>
      </c>
      <c r="AC25" s="20">
        <v>5</v>
      </c>
      <c r="AD25" s="21">
        <v>2</v>
      </c>
      <c r="AE25" s="20"/>
      <c r="AF25" s="29">
        <v>1</v>
      </c>
      <c r="AG25" s="20">
        <v>8</v>
      </c>
      <c r="AH25" s="21">
        <v>3</v>
      </c>
      <c r="AI25" s="111">
        <v>3</v>
      </c>
      <c r="AJ25" s="25">
        <v>5</v>
      </c>
      <c r="AK25" s="25">
        <v>2</v>
      </c>
      <c r="AL25" s="29">
        <v>4</v>
      </c>
      <c r="AM25" s="20">
        <v>1</v>
      </c>
      <c r="AN25" s="21">
        <v>0</v>
      </c>
    </row>
    <row r="26" spans="1:40" ht="12.75">
      <c r="A26" s="3" t="s">
        <v>20</v>
      </c>
      <c r="B26" s="20">
        <v>16</v>
      </c>
      <c r="C26" s="29">
        <v>14</v>
      </c>
      <c r="D26" s="25">
        <v>16</v>
      </c>
      <c r="E26" s="21">
        <v>14</v>
      </c>
      <c r="F26" s="20">
        <v>30</v>
      </c>
      <c r="G26" s="25">
        <v>27</v>
      </c>
      <c r="H26" s="25">
        <v>15</v>
      </c>
      <c r="I26" s="25">
        <v>16</v>
      </c>
      <c r="J26" s="25">
        <v>2</v>
      </c>
      <c r="K26" s="25">
        <v>3</v>
      </c>
      <c r="L26" s="25">
        <v>5</v>
      </c>
      <c r="M26" s="25">
        <v>7</v>
      </c>
      <c r="N26" s="25">
        <v>3</v>
      </c>
      <c r="O26" s="29">
        <v>6</v>
      </c>
      <c r="P26" s="20">
        <v>1</v>
      </c>
      <c r="Q26" s="21"/>
      <c r="R26" s="111">
        <v>5</v>
      </c>
      <c r="S26" s="25">
        <v>5</v>
      </c>
      <c r="T26" s="29">
        <v>4</v>
      </c>
      <c r="U26" s="29">
        <v>2</v>
      </c>
      <c r="V26" s="3" t="s">
        <v>20</v>
      </c>
      <c r="W26" s="20">
        <v>12</v>
      </c>
      <c r="X26" s="25">
        <v>12</v>
      </c>
      <c r="Y26" s="25"/>
      <c r="Z26" s="25"/>
      <c r="AA26" s="25">
        <v>4</v>
      </c>
      <c r="AB26" s="21">
        <v>4</v>
      </c>
      <c r="AC26" s="20">
        <v>9</v>
      </c>
      <c r="AD26" s="21">
        <v>8</v>
      </c>
      <c r="AE26" s="20">
        <v>4</v>
      </c>
      <c r="AF26" s="29">
        <v>2</v>
      </c>
      <c r="AG26" s="20"/>
      <c r="AH26" s="21">
        <v>1</v>
      </c>
      <c r="AI26" s="111">
        <v>7</v>
      </c>
      <c r="AJ26" s="25">
        <v>15</v>
      </c>
      <c r="AK26" s="25">
        <v>6</v>
      </c>
      <c r="AL26" s="29">
        <v>15</v>
      </c>
      <c r="AM26" s="20">
        <v>1</v>
      </c>
      <c r="AN26" s="21">
        <v>1</v>
      </c>
    </row>
    <row r="27" spans="1:40" ht="12.75">
      <c r="A27" s="3" t="s">
        <v>21</v>
      </c>
      <c r="B27" s="20">
        <v>40</v>
      </c>
      <c r="C27" s="29">
        <v>21</v>
      </c>
      <c r="D27" s="25">
        <v>40</v>
      </c>
      <c r="E27" s="21">
        <v>21</v>
      </c>
      <c r="F27" s="20">
        <v>75</v>
      </c>
      <c r="G27" s="25">
        <v>74</v>
      </c>
      <c r="H27" s="25">
        <v>39</v>
      </c>
      <c r="I27" s="25">
        <v>34</v>
      </c>
      <c r="J27" s="25">
        <v>4</v>
      </c>
      <c r="K27" s="25">
        <v>2</v>
      </c>
      <c r="L27" s="25">
        <v>20</v>
      </c>
      <c r="M27" s="25">
        <v>25</v>
      </c>
      <c r="N27" s="25">
        <v>9</v>
      </c>
      <c r="O27" s="29">
        <v>18</v>
      </c>
      <c r="P27" s="20">
        <v>1</v>
      </c>
      <c r="Q27" s="21"/>
      <c r="R27" s="111">
        <v>12</v>
      </c>
      <c r="S27" s="25">
        <v>10</v>
      </c>
      <c r="T27" s="29">
        <v>5</v>
      </c>
      <c r="U27" s="29">
        <v>8</v>
      </c>
      <c r="V27" s="3" t="s">
        <v>21</v>
      </c>
      <c r="W27" s="20">
        <v>18</v>
      </c>
      <c r="X27" s="25">
        <v>26</v>
      </c>
      <c r="Y27" s="25"/>
      <c r="Z27" s="25"/>
      <c r="AA27" s="25">
        <v>6</v>
      </c>
      <c r="AB27" s="21">
        <v>7</v>
      </c>
      <c r="AC27" s="20">
        <v>7</v>
      </c>
      <c r="AD27" s="21">
        <v>14</v>
      </c>
      <c r="AE27" s="20">
        <v>19</v>
      </c>
      <c r="AF27" s="29">
        <v>7</v>
      </c>
      <c r="AG27" s="20">
        <v>3</v>
      </c>
      <c r="AH27" s="21">
        <v>2</v>
      </c>
      <c r="AI27" s="111">
        <v>14</v>
      </c>
      <c r="AJ27" s="25">
        <v>20</v>
      </c>
      <c r="AK27" s="25">
        <v>14</v>
      </c>
      <c r="AL27" s="29">
        <v>18</v>
      </c>
      <c r="AM27" s="20">
        <v>2</v>
      </c>
      <c r="AN27" s="21">
        <v>2</v>
      </c>
    </row>
    <row r="28" spans="1:40" ht="12.75">
      <c r="A28" s="3" t="s">
        <v>22</v>
      </c>
      <c r="B28" s="20">
        <v>9</v>
      </c>
      <c r="C28" s="29">
        <v>19</v>
      </c>
      <c r="D28" s="25">
        <v>9</v>
      </c>
      <c r="E28" s="21">
        <v>19</v>
      </c>
      <c r="F28" s="20">
        <v>47</v>
      </c>
      <c r="G28" s="25">
        <v>25</v>
      </c>
      <c r="H28" s="25">
        <v>22</v>
      </c>
      <c r="I28" s="25">
        <v>7</v>
      </c>
      <c r="J28" s="25"/>
      <c r="K28" s="25">
        <v>0</v>
      </c>
      <c r="L28" s="25">
        <v>14</v>
      </c>
      <c r="M28" s="25">
        <v>6</v>
      </c>
      <c r="N28" s="25">
        <v>9</v>
      </c>
      <c r="O28" s="29">
        <v>3</v>
      </c>
      <c r="P28" s="20"/>
      <c r="Q28" s="21"/>
      <c r="R28" s="111">
        <v>2</v>
      </c>
      <c r="S28" s="25">
        <v>2</v>
      </c>
      <c r="T28" s="29"/>
      <c r="U28" s="29"/>
      <c r="V28" s="3" t="s">
        <v>22</v>
      </c>
      <c r="W28" s="20">
        <v>6</v>
      </c>
      <c r="X28" s="25">
        <v>10</v>
      </c>
      <c r="Y28" s="25">
        <v>1</v>
      </c>
      <c r="Z28" s="25"/>
      <c r="AA28" s="25">
        <v>1</v>
      </c>
      <c r="AB28" s="21">
        <v>2</v>
      </c>
      <c r="AC28" s="20">
        <v>4</v>
      </c>
      <c r="AD28" s="21">
        <v>4</v>
      </c>
      <c r="AE28" s="20">
        <v>21</v>
      </c>
      <c r="AF28" s="29">
        <v>4</v>
      </c>
      <c r="AG28" s="20">
        <v>1</v>
      </c>
      <c r="AH28" s="21">
        <v>7</v>
      </c>
      <c r="AI28" s="111">
        <v>11</v>
      </c>
      <c r="AJ28" s="25">
        <v>13</v>
      </c>
      <c r="AK28" s="25">
        <v>9</v>
      </c>
      <c r="AL28" s="29">
        <v>13</v>
      </c>
      <c r="AM28" s="20">
        <v>3</v>
      </c>
      <c r="AN28" s="21">
        <v>3</v>
      </c>
    </row>
    <row r="29" spans="1:40" ht="12.75">
      <c r="A29" s="3" t="s">
        <v>23</v>
      </c>
      <c r="B29" s="20">
        <v>10</v>
      </c>
      <c r="C29" s="29">
        <v>5</v>
      </c>
      <c r="D29" s="25">
        <v>10</v>
      </c>
      <c r="E29" s="21">
        <v>5</v>
      </c>
      <c r="F29" s="20">
        <v>21</v>
      </c>
      <c r="G29" s="25">
        <v>27</v>
      </c>
      <c r="H29" s="25">
        <v>11</v>
      </c>
      <c r="I29" s="25">
        <v>9</v>
      </c>
      <c r="J29" s="25">
        <v>3</v>
      </c>
      <c r="K29" s="25">
        <v>2</v>
      </c>
      <c r="L29" s="25">
        <v>4</v>
      </c>
      <c r="M29" s="25">
        <v>12</v>
      </c>
      <c r="N29" s="25">
        <v>4</v>
      </c>
      <c r="O29" s="29">
        <v>5</v>
      </c>
      <c r="P29" s="20">
        <v>1</v>
      </c>
      <c r="Q29" s="21"/>
      <c r="R29" s="111">
        <v>2</v>
      </c>
      <c r="S29" s="25">
        <v>4</v>
      </c>
      <c r="T29" s="29"/>
      <c r="U29" s="29"/>
      <c r="V29" s="3" t="s">
        <v>23</v>
      </c>
      <c r="W29" s="20">
        <v>13</v>
      </c>
      <c r="X29" s="25">
        <v>7</v>
      </c>
      <c r="Y29" s="25"/>
      <c r="Z29" s="25"/>
      <c r="AA29" s="25">
        <v>6</v>
      </c>
      <c r="AB29" s="21">
        <v>1</v>
      </c>
      <c r="AC29" s="20">
        <v>4</v>
      </c>
      <c r="AD29" s="21">
        <v>4</v>
      </c>
      <c r="AE29" s="20">
        <v>1</v>
      </c>
      <c r="AF29" s="29">
        <v>0</v>
      </c>
      <c r="AG29" s="20">
        <v>2</v>
      </c>
      <c r="AH29" s="21">
        <v>2</v>
      </c>
      <c r="AI29" s="111">
        <v>11</v>
      </c>
      <c r="AJ29" s="25">
        <v>8</v>
      </c>
      <c r="AK29" s="25">
        <v>10</v>
      </c>
      <c r="AL29" s="29">
        <v>8</v>
      </c>
      <c r="AM29" s="20">
        <v>2</v>
      </c>
      <c r="AN29" s="21"/>
    </row>
    <row r="30" spans="1:40" ht="12.75">
      <c r="A30" s="3" t="s">
        <v>24</v>
      </c>
      <c r="B30" s="20">
        <v>9</v>
      </c>
      <c r="C30" s="29">
        <v>15</v>
      </c>
      <c r="D30" s="25">
        <v>9</v>
      </c>
      <c r="E30" s="21">
        <v>15</v>
      </c>
      <c r="F30" s="20">
        <v>58</v>
      </c>
      <c r="G30" s="25">
        <v>45</v>
      </c>
      <c r="H30" s="25">
        <v>30</v>
      </c>
      <c r="I30" s="25">
        <v>24</v>
      </c>
      <c r="J30" s="25"/>
      <c r="K30" s="25">
        <v>1</v>
      </c>
      <c r="L30" s="25">
        <v>14</v>
      </c>
      <c r="M30" s="25">
        <v>17</v>
      </c>
      <c r="N30" s="25">
        <v>10</v>
      </c>
      <c r="O30" s="29">
        <v>6</v>
      </c>
      <c r="P30" s="20"/>
      <c r="Q30" s="21">
        <v>2</v>
      </c>
      <c r="R30" s="111">
        <v>10</v>
      </c>
      <c r="S30" s="25">
        <v>2</v>
      </c>
      <c r="T30" s="29">
        <v>3</v>
      </c>
      <c r="U30" s="29"/>
      <c r="V30" s="3" t="s">
        <v>24</v>
      </c>
      <c r="W30" s="20">
        <v>16</v>
      </c>
      <c r="X30" s="25">
        <v>8</v>
      </c>
      <c r="Y30" s="25">
        <v>2</v>
      </c>
      <c r="Z30" s="25"/>
      <c r="AA30" s="25">
        <v>3</v>
      </c>
      <c r="AB30" s="21">
        <v>4</v>
      </c>
      <c r="AC30" s="20">
        <v>7</v>
      </c>
      <c r="AD30" s="21">
        <v>10</v>
      </c>
      <c r="AE30" s="20">
        <v>4</v>
      </c>
      <c r="AF30" s="29">
        <v>5</v>
      </c>
      <c r="AG30" s="20">
        <v>9</v>
      </c>
      <c r="AH30" s="21">
        <v>4</v>
      </c>
      <c r="AI30" s="111">
        <v>9</v>
      </c>
      <c r="AJ30" s="25">
        <v>7</v>
      </c>
      <c r="AK30" s="25">
        <v>9</v>
      </c>
      <c r="AL30" s="29">
        <v>5</v>
      </c>
      <c r="AM30" s="20">
        <v>6</v>
      </c>
      <c r="AN30" s="21">
        <v>5</v>
      </c>
    </row>
    <row r="31" spans="1:40" ht="13.5" thickBot="1">
      <c r="A31" s="50" t="s">
        <v>25</v>
      </c>
      <c r="B31" s="70">
        <v>10</v>
      </c>
      <c r="C31" s="107">
        <v>10</v>
      </c>
      <c r="D31" s="72">
        <v>10</v>
      </c>
      <c r="E31" s="73">
        <v>10</v>
      </c>
      <c r="F31" s="70">
        <v>45</v>
      </c>
      <c r="G31" s="72">
        <v>40</v>
      </c>
      <c r="H31" s="72">
        <v>26</v>
      </c>
      <c r="I31" s="72">
        <v>18</v>
      </c>
      <c r="J31" s="72">
        <v>3</v>
      </c>
      <c r="K31" s="72">
        <v>1</v>
      </c>
      <c r="L31" s="72">
        <v>12</v>
      </c>
      <c r="M31" s="72">
        <v>12</v>
      </c>
      <c r="N31" s="72">
        <v>7</v>
      </c>
      <c r="O31" s="107">
        <v>8</v>
      </c>
      <c r="P31" s="147"/>
      <c r="Q31" s="149">
        <v>1</v>
      </c>
      <c r="R31" s="151"/>
      <c r="S31" s="72">
        <v>5</v>
      </c>
      <c r="T31" s="107"/>
      <c r="U31" s="107"/>
      <c r="V31" s="50" t="s">
        <v>25</v>
      </c>
      <c r="W31" s="70">
        <v>12</v>
      </c>
      <c r="X31" s="72">
        <v>11</v>
      </c>
      <c r="Y31" s="72"/>
      <c r="Z31" s="72"/>
      <c r="AA31" s="72">
        <v>2</v>
      </c>
      <c r="AB31" s="73">
        <v>3</v>
      </c>
      <c r="AC31" s="70">
        <v>9</v>
      </c>
      <c r="AD31" s="73">
        <v>12</v>
      </c>
      <c r="AE31" s="70">
        <v>1</v>
      </c>
      <c r="AF31" s="107">
        <v>1</v>
      </c>
      <c r="AG31" s="70">
        <v>1</v>
      </c>
      <c r="AH31" s="73">
        <v>0</v>
      </c>
      <c r="AI31" s="151">
        <v>4</v>
      </c>
      <c r="AJ31" s="72">
        <v>12</v>
      </c>
      <c r="AK31" s="72">
        <v>4</v>
      </c>
      <c r="AL31" s="107">
        <v>12</v>
      </c>
      <c r="AM31" s="147">
        <v>2</v>
      </c>
      <c r="AN31" s="149"/>
    </row>
    <row r="32" spans="1:40" s="6" customFormat="1" ht="13.5" thickBot="1">
      <c r="A32" s="74" t="s">
        <v>26</v>
      </c>
      <c r="B32" s="75">
        <v>417</v>
      </c>
      <c r="C32" s="108">
        <f>SUM(C7:C31)</f>
        <v>406</v>
      </c>
      <c r="D32" s="108">
        <v>414</v>
      </c>
      <c r="E32" s="108">
        <f aca="true" t="shared" si="0" ref="E32:U32">SUM(E7:E31)</f>
        <v>404</v>
      </c>
      <c r="F32" s="108">
        <v>1227</v>
      </c>
      <c r="G32" s="108">
        <f t="shared" si="0"/>
        <v>1196</v>
      </c>
      <c r="H32" s="108">
        <v>597</v>
      </c>
      <c r="I32" s="108">
        <f t="shared" si="0"/>
        <v>600</v>
      </c>
      <c r="J32" s="108">
        <v>59</v>
      </c>
      <c r="K32" s="108">
        <f t="shared" si="0"/>
        <v>40</v>
      </c>
      <c r="L32" s="108">
        <v>356</v>
      </c>
      <c r="M32" s="108">
        <f t="shared" si="0"/>
        <v>382</v>
      </c>
      <c r="N32" s="108">
        <v>199</v>
      </c>
      <c r="O32" s="108">
        <f t="shared" si="0"/>
        <v>221</v>
      </c>
      <c r="P32" s="108">
        <v>14</v>
      </c>
      <c r="Q32" s="108">
        <f t="shared" si="0"/>
        <v>9</v>
      </c>
      <c r="R32" s="108">
        <v>146</v>
      </c>
      <c r="S32" s="108">
        <f t="shared" si="0"/>
        <v>132</v>
      </c>
      <c r="T32" s="108">
        <v>36</v>
      </c>
      <c r="U32" s="108">
        <f t="shared" si="0"/>
        <v>34</v>
      </c>
      <c r="V32" s="74" t="s">
        <v>26</v>
      </c>
      <c r="W32" s="75">
        <v>394</v>
      </c>
      <c r="X32" s="157">
        <f aca="true" t="shared" si="1" ref="X32:AN32">SUM(X7:X31)</f>
        <v>375</v>
      </c>
      <c r="Y32" s="157">
        <v>31</v>
      </c>
      <c r="Z32" s="157">
        <f t="shared" si="1"/>
        <v>28</v>
      </c>
      <c r="AA32" s="157">
        <v>101</v>
      </c>
      <c r="AB32" s="143">
        <f t="shared" si="1"/>
        <v>106</v>
      </c>
      <c r="AC32" s="109">
        <v>173</v>
      </c>
      <c r="AD32" s="109">
        <f t="shared" si="1"/>
        <v>208</v>
      </c>
      <c r="AE32" s="108">
        <v>258</v>
      </c>
      <c r="AF32" s="108">
        <f t="shared" si="1"/>
        <v>117</v>
      </c>
      <c r="AG32" s="75">
        <v>161</v>
      </c>
      <c r="AH32" s="143">
        <f t="shared" si="1"/>
        <v>77</v>
      </c>
      <c r="AI32" s="131">
        <v>237</v>
      </c>
      <c r="AJ32" s="157">
        <f t="shared" si="1"/>
        <v>251</v>
      </c>
      <c r="AK32" s="157">
        <v>207</v>
      </c>
      <c r="AL32" s="143">
        <f t="shared" si="1"/>
        <v>230</v>
      </c>
      <c r="AM32" s="192">
        <v>78</v>
      </c>
      <c r="AN32" s="193">
        <f t="shared" si="1"/>
        <v>66</v>
      </c>
    </row>
    <row r="33" spans="1:40" ht="12.75">
      <c r="A33" s="26" t="s">
        <v>27</v>
      </c>
      <c r="B33" s="30">
        <v>515</v>
      </c>
      <c r="C33" s="43">
        <v>544</v>
      </c>
      <c r="D33" s="14">
        <v>512</v>
      </c>
      <c r="E33" s="95">
        <v>543</v>
      </c>
      <c r="F33" s="30">
        <v>1508</v>
      </c>
      <c r="G33" s="27">
        <v>1496</v>
      </c>
      <c r="H33" s="27">
        <v>962</v>
      </c>
      <c r="I33" s="27">
        <v>968</v>
      </c>
      <c r="J33" s="27">
        <v>104</v>
      </c>
      <c r="K33" s="27">
        <v>123</v>
      </c>
      <c r="L33" s="27">
        <v>403</v>
      </c>
      <c r="M33" s="27">
        <v>372</v>
      </c>
      <c r="N33" s="27">
        <v>296</v>
      </c>
      <c r="O33" s="43">
        <v>258</v>
      </c>
      <c r="P33" s="19">
        <v>15</v>
      </c>
      <c r="Q33" s="138">
        <v>4</v>
      </c>
      <c r="R33" s="150">
        <v>92</v>
      </c>
      <c r="S33" s="27">
        <v>84</v>
      </c>
      <c r="T33" s="43">
        <v>36</v>
      </c>
      <c r="U33" s="43">
        <v>40</v>
      </c>
      <c r="V33" s="26" t="s">
        <v>27</v>
      </c>
      <c r="W33" s="30">
        <v>207</v>
      </c>
      <c r="X33" s="27">
        <v>230</v>
      </c>
      <c r="Y33" s="27">
        <v>14</v>
      </c>
      <c r="Z33" s="27">
        <v>18</v>
      </c>
      <c r="AA33" s="27">
        <v>46</v>
      </c>
      <c r="AB33" s="42">
        <v>49</v>
      </c>
      <c r="AC33" s="30">
        <v>187</v>
      </c>
      <c r="AD33" s="42">
        <v>175</v>
      </c>
      <c r="AE33" s="30">
        <v>157</v>
      </c>
      <c r="AF33" s="43">
        <v>83</v>
      </c>
      <c r="AG33" s="30">
        <v>27</v>
      </c>
      <c r="AH33" s="42">
        <v>21</v>
      </c>
      <c r="AI33" s="150">
        <v>160</v>
      </c>
      <c r="AJ33" s="27">
        <v>190</v>
      </c>
      <c r="AK33" s="27">
        <v>111</v>
      </c>
      <c r="AL33" s="43">
        <v>136</v>
      </c>
      <c r="AM33" s="19">
        <v>44</v>
      </c>
      <c r="AN33" s="138">
        <v>60</v>
      </c>
    </row>
    <row r="34" spans="1:40" ht="12.75">
      <c r="A34" s="3" t="s">
        <v>28</v>
      </c>
      <c r="B34" s="20">
        <v>78</v>
      </c>
      <c r="C34" s="29">
        <v>65</v>
      </c>
      <c r="D34" s="16">
        <v>77</v>
      </c>
      <c r="E34" s="18">
        <v>65</v>
      </c>
      <c r="F34" s="20">
        <v>230</v>
      </c>
      <c r="G34" s="25">
        <v>220</v>
      </c>
      <c r="H34" s="25">
        <v>107</v>
      </c>
      <c r="I34" s="25">
        <v>133</v>
      </c>
      <c r="J34" s="25">
        <v>11</v>
      </c>
      <c r="K34" s="25">
        <v>13</v>
      </c>
      <c r="L34" s="25">
        <v>93</v>
      </c>
      <c r="M34" s="25">
        <v>56</v>
      </c>
      <c r="N34" s="25">
        <v>35</v>
      </c>
      <c r="O34" s="29">
        <v>28</v>
      </c>
      <c r="P34" s="20">
        <v>5</v>
      </c>
      <c r="Q34" s="21">
        <v>2</v>
      </c>
      <c r="R34" s="111">
        <v>14</v>
      </c>
      <c r="S34" s="25">
        <v>13</v>
      </c>
      <c r="T34" s="29">
        <v>6</v>
      </c>
      <c r="U34" s="29">
        <v>4</v>
      </c>
      <c r="V34" s="3" t="s">
        <v>28</v>
      </c>
      <c r="W34" s="20">
        <v>42</v>
      </c>
      <c r="X34" s="25">
        <v>47</v>
      </c>
      <c r="Y34" s="25">
        <v>5</v>
      </c>
      <c r="Z34" s="25">
        <v>3</v>
      </c>
      <c r="AA34" s="25">
        <v>7</v>
      </c>
      <c r="AB34" s="21">
        <v>14</v>
      </c>
      <c r="AC34" s="20">
        <v>45</v>
      </c>
      <c r="AD34" s="21">
        <v>48</v>
      </c>
      <c r="AE34" s="20">
        <v>70</v>
      </c>
      <c r="AF34" s="29">
        <v>52</v>
      </c>
      <c r="AG34" s="20">
        <v>4</v>
      </c>
      <c r="AH34" s="21">
        <v>2</v>
      </c>
      <c r="AI34" s="111">
        <v>28</v>
      </c>
      <c r="AJ34" s="25">
        <v>37</v>
      </c>
      <c r="AK34" s="25">
        <v>26</v>
      </c>
      <c r="AL34" s="29">
        <v>34</v>
      </c>
      <c r="AM34" s="20">
        <v>15</v>
      </c>
      <c r="AN34" s="21">
        <v>17</v>
      </c>
    </row>
    <row r="35" spans="1:40" ht="12.75">
      <c r="A35" s="3" t="s">
        <v>29</v>
      </c>
      <c r="B35" s="20">
        <v>65</v>
      </c>
      <c r="C35" s="29">
        <v>63</v>
      </c>
      <c r="D35" s="16">
        <v>65</v>
      </c>
      <c r="E35" s="18">
        <v>63</v>
      </c>
      <c r="F35" s="20">
        <v>220</v>
      </c>
      <c r="G35" s="25">
        <v>230</v>
      </c>
      <c r="H35" s="25">
        <v>103</v>
      </c>
      <c r="I35" s="25">
        <v>106</v>
      </c>
      <c r="J35" s="25">
        <v>12</v>
      </c>
      <c r="K35" s="25">
        <v>11</v>
      </c>
      <c r="L35" s="25">
        <v>84</v>
      </c>
      <c r="M35" s="25">
        <v>88</v>
      </c>
      <c r="N35" s="25">
        <v>32</v>
      </c>
      <c r="O35" s="29">
        <v>25</v>
      </c>
      <c r="P35" s="20">
        <v>1</v>
      </c>
      <c r="Q35" s="21">
        <v>2</v>
      </c>
      <c r="R35" s="111">
        <v>16</v>
      </c>
      <c r="S35" s="25">
        <v>31</v>
      </c>
      <c r="T35" s="29"/>
      <c r="U35" s="29">
        <v>1</v>
      </c>
      <c r="V35" s="3" t="s">
        <v>29</v>
      </c>
      <c r="W35" s="20">
        <v>35</v>
      </c>
      <c r="X35" s="25">
        <v>34</v>
      </c>
      <c r="Y35" s="25"/>
      <c r="Z35" s="25">
        <v>2</v>
      </c>
      <c r="AA35" s="25">
        <v>8</v>
      </c>
      <c r="AB35" s="21">
        <v>10</v>
      </c>
      <c r="AC35" s="20">
        <v>34</v>
      </c>
      <c r="AD35" s="21">
        <v>38</v>
      </c>
      <c r="AE35" s="20">
        <v>11</v>
      </c>
      <c r="AF35" s="29">
        <v>10</v>
      </c>
      <c r="AG35" s="20">
        <v>23</v>
      </c>
      <c r="AH35" s="21">
        <v>8</v>
      </c>
      <c r="AI35" s="111">
        <v>52</v>
      </c>
      <c r="AJ35" s="25">
        <v>49</v>
      </c>
      <c r="AK35" s="25">
        <v>48</v>
      </c>
      <c r="AL35" s="29">
        <v>38</v>
      </c>
      <c r="AM35" s="20">
        <v>16</v>
      </c>
      <c r="AN35" s="21">
        <v>16</v>
      </c>
    </row>
    <row r="36" spans="1:40" ht="12.75">
      <c r="A36" s="3" t="s">
        <v>30</v>
      </c>
      <c r="B36" s="20">
        <v>28</v>
      </c>
      <c r="C36" s="29">
        <v>37</v>
      </c>
      <c r="D36" s="16">
        <v>27</v>
      </c>
      <c r="E36" s="18">
        <v>36</v>
      </c>
      <c r="F36" s="20">
        <v>73</v>
      </c>
      <c r="G36" s="25">
        <v>94</v>
      </c>
      <c r="H36" s="25">
        <v>37</v>
      </c>
      <c r="I36" s="25">
        <v>49</v>
      </c>
      <c r="J36" s="25">
        <v>3</v>
      </c>
      <c r="K36" s="25">
        <v>4</v>
      </c>
      <c r="L36" s="25">
        <v>25</v>
      </c>
      <c r="M36" s="25">
        <v>33</v>
      </c>
      <c r="N36" s="25">
        <v>24</v>
      </c>
      <c r="O36" s="29">
        <v>20</v>
      </c>
      <c r="P36" s="20">
        <v>1</v>
      </c>
      <c r="Q36" s="21"/>
      <c r="R36" s="111">
        <v>2</v>
      </c>
      <c r="S36" s="25">
        <v>5</v>
      </c>
      <c r="T36" s="29">
        <v>1</v>
      </c>
      <c r="U36" s="29">
        <v>1</v>
      </c>
      <c r="V36" s="3" t="s">
        <v>30</v>
      </c>
      <c r="W36" s="20">
        <v>19</v>
      </c>
      <c r="X36" s="25">
        <v>13</v>
      </c>
      <c r="Y36" s="25"/>
      <c r="Z36" s="25">
        <v>3</v>
      </c>
      <c r="AA36" s="25">
        <v>6</v>
      </c>
      <c r="AB36" s="21">
        <v>3</v>
      </c>
      <c r="AC36" s="20">
        <v>17</v>
      </c>
      <c r="AD36" s="21">
        <v>10</v>
      </c>
      <c r="AE36" s="20">
        <v>63</v>
      </c>
      <c r="AF36" s="29">
        <v>29</v>
      </c>
      <c r="AG36" s="20">
        <v>0</v>
      </c>
      <c r="AH36" s="21">
        <v>1</v>
      </c>
      <c r="AI36" s="111">
        <v>16</v>
      </c>
      <c r="AJ36" s="25">
        <v>25</v>
      </c>
      <c r="AK36" s="25">
        <v>15</v>
      </c>
      <c r="AL36" s="29">
        <v>25</v>
      </c>
      <c r="AM36" s="20">
        <v>1</v>
      </c>
      <c r="AN36" s="21">
        <v>4</v>
      </c>
    </row>
    <row r="37" spans="1:40" ht="13.5" thickBot="1">
      <c r="A37" s="50" t="s">
        <v>31</v>
      </c>
      <c r="B37" s="70">
        <v>89</v>
      </c>
      <c r="C37" s="107">
        <v>91</v>
      </c>
      <c r="D37" s="71">
        <v>87</v>
      </c>
      <c r="E37" s="94">
        <v>91</v>
      </c>
      <c r="F37" s="147">
        <v>251</v>
      </c>
      <c r="G37" s="148">
        <v>204</v>
      </c>
      <c r="H37" s="148">
        <v>129</v>
      </c>
      <c r="I37" s="148">
        <v>100</v>
      </c>
      <c r="J37" s="148">
        <v>12</v>
      </c>
      <c r="K37" s="148">
        <v>15</v>
      </c>
      <c r="L37" s="148">
        <v>85</v>
      </c>
      <c r="M37" s="148">
        <v>71</v>
      </c>
      <c r="N37" s="148">
        <v>23</v>
      </c>
      <c r="O37" s="152">
        <v>30</v>
      </c>
      <c r="P37" s="147">
        <v>3</v>
      </c>
      <c r="Q37" s="149">
        <v>2</v>
      </c>
      <c r="R37" s="151">
        <v>17</v>
      </c>
      <c r="S37" s="72">
        <v>13</v>
      </c>
      <c r="T37" s="107">
        <v>3</v>
      </c>
      <c r="U37" s="107"/>
      <c r="V37" s="50" t="s">
        <v>31</v>
      </c>
      <c r="W37" s="70">
        <v>44</v>
      </c>
      <c r="X37" s="72">
        <v>35</v>
      </c>
      <c r="Y37" s="72">
        <v>6</v>
      </c>
      <c r="Z37" s="72">
        <v>1</v>
      </c>
      <c r="AA37" s="72">
        <v>13</v>
      </c>
      <c r="AB37" s="73">
        <v>9</v>
      </c>
      <c r="AC37" s="70">
        <v>33</v>
      </c>
      <c r="AD37" s="73">
        <v>45</v>
      </c>
      <c r="AE37" s="70">
        <v>29</v>
      </c>
      <c r="AF37" s="107">
        <v>56</v>
      </c>
      <c r="AG37" s="70">
        <v>4</v>
      </c>
      <c r="AH37" s="73">
        <v>7</v>
      </c>
      <c r="AI37" s="151">
        <v>43</v>
      </c>
      <c r="AJ37" s="72">
        <v>32</v>
      </c>
      <c r="AK37" s="72">
        <v>37</v>
      </c>
      <c r="AL37" s="107">
        <v>23</v>
      </c>
      <c r="AM37" s="70">
        <v>12</v>
      </c>
      <c r="AN37" s="73">
        <v>24</v>
      </c>
    </row>
    <row r="38" spans="1:40" s="6" customFormat="1" ht="13.5" thickBot="1">
      <c r="A38" s="74" t="s">
        <v>32</v>
      </c>
      <c r="B38" s="78">
        <v>775</v>
      </c>
      <c r="C38" s="129">
        <f>SUM(C33:C37)</f>
        <v>800</v>
      </c>
      <c r="D38" s="129">
        <v>768</v>
      </c>
      <c r="E38" s="129">
        <f aca="true" t="shared" si="2" ref="E38:U38">SUM(E33:E37)</f>
        <v>798</v>
      </c>
      <c r="F38" s="129">
        <v>2282</v>
      </c>
      <c r="G38" s="129">
        <f t="shared" si="2"/>
        <v>2244</v>
      </c>
      <c r="H38" s="129">
        <v>1338</v>
      </c>
      <c r="I38" s="129">
        <f t="shared" si="2"/>
        <v>1356</v>
      </c>
      <c r="J38" s="129">
        <v>142</v>
      </c>
      <c r="K38" s="129">
        <f t="shared" si="2"/>
        <v>166</v>
      </c>
      <c r="L38" s="129">
        <v>690</v>
      </c>
      <c r="M38" s="129">
        <f t="shared" si="2"/>
        <v>620</v>
      </c>
      <c r="N38" s="129">
        <v>410</v>
      </c>
      <c r="O38" s="129">
        <f t="shared" si="2"/>
        <v>361</v>
      </c>
      <c r="P38" s="129">
        <v>25</v>
      </c>
      <c r="Q38" s="129">
        <f t="shared" si="2"/>
        <v>10</v>
      </c>
      <c r="R38" s="129">
        <v>141</v>
      </c>
      <c r="S38" s="129">
        <f t="shared" si="2"/>
        <v>146</v>
      </c>
      <c r="T38" s="129">
        <v>46</v>
      </c>
      <c r="U38" s="129">
        <f t="shared" si="2"/>
        <v>46</v>
      </c>
      <c r="V38" s="74" t="s">
        <v>32</v>
      </c>
      <c r="W38" s="78">
        <v>347</v>
      </c>
      <c r="X38" s="158">
        <f aca="true" t="shared" si="3" ref="X38:AN38">SUM(X33:X37)</f>
        <v>359</v>
      </c>
      <c r="Y38" s="158">
        <v>25</v>
      </c>
      <c r="Z38" s="158">
        <f t="shared" si="3"/>
        <v>27</v>
      </c>
      <c r="AA38" s="158">
        <v>80</v>
      </c>
      <c r="AB38" s="146">
        <f t="shared" si="3"/>
        <v>85</v>
      </c>
      <c r="AC38" s="78">
        <v>316</v>
      </c>
      <c r="AD38" s="153">
        <f t="shared" si="3"/>
        <v>316</v>
      </c>
      <c r="AE38" s="78">
        <v>330</v>
      </c>
      <c r="AF38" s="129">
        <f t="shared" si="3"/>
        <v>230</v>
      </c>
      <c r="AG38" s="78">
        <v>58</v>
      </c>
      <c r="AH38" s="146">
        <f t="shared" si="3"/>
        <v>39</v>
      </c>
      <c r="AI38" s="132">
        <v>299</v>
      </c>
      <c r="AJ38" s="158">
        <f t="shared" si="3"/>
        <v>333</v>
      </c>
      <c r="AK38" s="158">
        <v>237</v>
      </c>
      <c r="AL38" s="191">
        <f t="shared" si="3"/>
        <v>256</v>
      </c>
      <c r="AM38" s="78">
        <v>88</v>
      </c>
      <c r="AN38" s="146">
        <f t="shared" si="3"/>
        <v>121</v>
      </c>
    </row>
    <row r="39" spans="1:40" ht="12.75">
      <c r="A39" s="76" t="s">
        <v>33</v>
      </c>
      <c r="B39" s="77">
        <v>50</v>
      </c>
      <c r="C39" s="130">
        <f>C36+C23</f>
        <v>54</v>
      </c>
      <c r="D39" s="130">
        <v>49</v>
      </c>
      <c r="E39" s="130">
        <f aca="true" t="shared" si="4" ref="E39:U39">E36+E23</f>
        <v>53</v>
      </c>
      <c r="F39" s="130">
        <v>110</v>
      </c>
      <c r="G39" s="130">
        <f t="shared" si="4"/>
        <v>156</v>
      </c>
      <c r="H39" s="130">
        <v>52</v>
      </c>
      <c r="I39" s="130">
        <f t="shared" si="4"/>
        <v>85</v>
      </c>
      <c r="J39" s="130">
        <v>5</v>
      </c>
      <c r="K39" s="130">
        <f t="shared" si="4"/>
        <v>8</v>
      </c>
      <c r="L39" s="130">
        <v>38</v>
      </c>
      <c r="M39" s="130">
        <f t="shared" si="4"/>
        <v>50</v>
      </c>
      <c r="N39" s="130">
        <v>36</v>
      </c>
      <c r="O39" s="130">
        <f t="shared" si="4"/>
        <v>30</v>
      </c>
      <c r="P39" s="130">
        <v>2</v>
      </c>
      <c r="Q39" s="130">
        <f t="shared" si="4"/>
        <v>0</v>
      </c>
      <c r="R39" s="130">
        <v>7</v>
      </c>
      <c r="S39" s="130">
        <f t="shared" si="4"/>
        <v>8</v>
      </c>
      <c r="T39" s="130">
        <v>2</v>
      </c>
      <c r="U39" s="130">
        <f t="shared" si="4"/>
        <v>2</v>
      </c>
      <c r="V39" s="76" t="s">
        <v>33</v>
      </c>
      <c r="W39" s="77">
        <v>40</v>
      </c>
      <c r="X39" s="144">
        <f aca="true" t="shared" si="5" ref="X39:AN39">X23+X36</f>
        <v>37</v>
      </c>
      <c r="Y39" s="144">
        <v>3</v>
      </c>
      <c r="Z39" s="144">
        <f t="shared" si="5"/>
        <v>7</v>
      </c>
      <c r="AA39" s="144">
        <v>11</v>
      </c>
      <c r="AB39" s="145">
        <f t="shared" si="5"/>
        <v>8</v>
      </c>
      <c r="AC39" s="77">
        <v>24</v>
      </c>
      <c r="AD39" s="154">
        <f t="shared" si="5"/>
        <v>22</v>
      </c>
      <c r="AE39" s="77">
        <v>104</v>
      </c>
      <c r="AF39" s="130">
        <f t="shared" si="5"/>
        <v>41</v>
      </c>
      <c r="AG39" s="77">
        <v>0</v>
      </c>
      <c r="AH39" s="145">
        <f t="shared" si="5"/>
        <v>1</v>
      </c>
      <c r="AI39" s="133">
        <v>28</v>
      </c>
      <c r="AJ39" s="144">
        <f t="shared" si="5"/>
        <v>43</v>
      </c>
      <c r="AK39" s="144">
        <v>25</v>
      </c>
      <c r="AL39" s="145">
        <f t="shared" si="5"/>
        <v>43</v>
      </c>
      <c r="AM39" s="133">
        <v>1</v>
      </c>
      <c r="AN39" s="154">
        <f t="shared" si="5"/>
        <v>8</v>
      </c>
    </row>
    <row r="40" spans="1:40" ht="13.5" thickBot="1">
      <c r="A40" s="79"/>
      <c r="B40" s="139"/>
      <c r="C40" s="140"/>
      <c r="D40" s="141"/>
      <c r="E40" s="142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79"/>
      <c r="W40" s="156"/>
      <c r="X40" s="141"/>
      <c r="Y40" s="141"/>
      <c r="Z40" s="141"/>
      <c r="AA40" s="141"/>
      <c r="AB40" s="142"/>
      <c r="AC40" s="155"/>
      <c r="AD40" s="80"/>
      <c r="AE40" s="139"/>
      <c r="AF40" s="140"/>
      <c r="AG40" s="159"/>
      <c r="AH40" s="80"/>
      <c r="AI40" s="161"/>
      <c r="AJ40" s="160"/>
      <c r="AK40" s="160"/>
      <c r="AL40" s="80"/>
      <c r="AM40" s="134"/>
      <c r="AN40" s="155"/>
    </row>
    <row r="41" spans="1:40" s="6" customFormat="1" ht="13.5" thickBot="1">
      <c r="A41" s="74" t="s">
        <v>34</v>
      </c>
      <c r="B41" s="136">
        <v>1192</v>
      </c>
      <c r="C41" s="136">
        <f>C32+C38</f>
        <v>1206</v>
      </c>
      <c r="D41" s="136">
        <v>1182</v>
      </c>
      <c r="E41" s="136">
        <f aca="true" t="shared" si="6" ref="E41:U41">E32+E38</f>
        <v>1202</v>
      </c>
      <c r="F41" s="78">
        <v>3509</v>
      </c>
      <c r="G41" s="78">
        <f t="shared" si="6"/>
        <v>3440</v>
      </c>
      <c r="H41" s="78">
        <v>1935</v>
      </c>
      <c r="I41" s="78">
        <f t="shared" si="6"/>
        <v>1956</v>
      </c>
      <c r="J41" s="78">
        <v>201</v>
      </c>
      <c r="K41" s="78">
        <f t="shared" si="6"/>
        <v>206</v>
      </c>
      <c r="L41" s="78">
        <v>1046</v>
      </c>
      <c r="M41" s="78">
        <f t="shared" si="6"/>
        <v>1002</v>
      </c>
      <c r="N41" s="78">
        <v>609</v>
      </c>
      <c r="O41" s="78">
        <f t="shared" si="6"/>
        <v>582</v>
      </c>
      <c r="P41" s="78">
        <v>39</v>
      </c>
      <c r="Q41" s="78">
        <f t="shared" si="6"/>
        <v>19</v>
      </c>
      <c r="R41" s="78">
        <v>287</v>
      </c>
      <c r="S41" s="78">
        <f t="shared" si="6"/>
        <v>278</v>
      </c>
      <c r="T41" s="78">
        <v>82</v>
      </c>
      <c r="U41" s="153">
        <f t="shared" si="6"/>
        <v>80</v>
      </c>
      <c r="V41" s="74" t="s">
        <v>34</v>
      </c>
      <c r="W41" s="136">
        <v>741</v>
      </c>
      <c r="X41" s="136">
        <f aca="true" t="shared" si="7" ref="X41:AN41">X32+X38</f>
        <v>734</v>
      </c>
      <c r="Y41" s="136">
        <v>56</v>
      </c>
      <c r="Z41" s="136">
        <f t="shared" si="7"/>
        <v>55</v>
      </c>
      <c r="AA41" s="136">
        <v>181</v>
      </c>
      <c r="AB41" s="136">
        <f t="shared" si="7"/>
        <v>191</v>
      </c>
      <c r="AC41" s="78">
        <v>489</v>
      </c>
      <c r="AD41" s="153">
        <f t="shared" si="7"/>
        <v>524</v>
      </c>
      <c r="AE41" s="132">
        <v>588</v>
      </c>
      <c r="AF41" s="129">
        <f t="shared" si="7"/>
        <v>347</v>
      </c>
      <c r="AG41" s="78">
        <v>219</v>
      </c>
      <c r="AH41" s="146">
        <f t="shared" si="7"/>
        <v>116</v>
      </c>
      <c r="AI41" s="132">
        <v>536</v>
      </c>
      <c r="AJ41" s="158">
        <f t="shared" si="7"/>
        <v>584</v>
      </c>
      <c r="AK41" s="158">
        <v>444</v>
      </c>
      <c r="AL41" s="146">
        <f t="shared" si="7"/>
        <v>486</v>
      </c>
      <c r="AM41" s="132">
        <v>166</v>
      </c>
      <c r="AN41" s="153">
        <f t="shared" si="7"/>
        <v>187</v>
      </c>
    </row>
    <row r="42" spans="1:40" ht="12.75">
      <c r="A42" s="115" t="s">
        <v>59</v>
      </c>
      <c r="B42" s="116">
        <f aca="true" t="shared" si="8" ref="B42:U42">B35+B11</f>
        <v>72</v>
      </c>
      <c r="C42" s="116">
        <f t="shared" si="8"/>
        <v>74</v>
      </c>
      <c r="D42" s="116">
        <f t="shared" si="8"/>
        <v>72</v>
      </c>
      <c r="E42" s="116">
        <f t="shared" si="8"/>
        <v>74</v>
      </c>
      <c r="F42" s="116">
        <f>F35+F11</f>
        <v>269</v>
      </c>
      <c r="G42" s="116">
        <f>G35+G11</f>
        <v>277</v>
      </c>
      <c r="H42" s="116">
        <f t="shared" si="8"/>
        <v>123</v>
      </c>
      <c r="I42" s="116">
        <f t="shared" si="8"/>
        <v>122</v>
      </c>
      <c r="J42" s="116">
        <f t="shared" si="8"/>
        <v>16</v>
      </c>
      <c r="K42" s="116">
        <f t="shared" si="8"/>
        <v>11</v>
      </c>
      <c r="L42" s="116">
        <f t="shared" si="8"/>
        <v>106</v>
      </c>
      <c r="M42" s="116">
        <f t="shared" si="8"/>
        <v>114</v>
      </c>
      <c r="N42" s="116">
        <f t="shared" si="8"/>
        <v>38</v>
      </c>
      <c r="O42" s="116">
        <f t="shared" si="8"/>
        <v>32</v>
      </c>
      <c r="P42" s="116">
        <f t="shared" si="8"/>
        <v>1</v>
      </c>
      <c r="Q42" s="116">
        <f t="shared" si="8"/>
        <v>3</v>
      </c>
      <c r="R42" s="116">
        <f t="shared" si="8"/>
        <v>22</v>
      </c>
      <c r="S42" s="116">
        <f t="shared" si="8"/>
        <v>43</v>
      </c>
      <c r="T42" s="116">
        <f t="shared" si="8"/>
        <v>2</v>
      </c>
      <c r="U42" s="116">
        <f t="shared" si="8"/>
        <v>1</v>
      </c>
      <c r="V42" s="116"/>
      <c r="W42" s="116">
        <f aca="true" t="shared" si="9" ref="W42:AN42">W35+W11</f>
        <v>57</v>
      </c>
      <c r="X42" s="116">
        <f t="shared" si="9"/>
        <v>50</v>
      </c>
      <c r="Y42" s="116">
        <f t="shared" si="9"/>
        <v>2</v>
      </c>
      <c r="Z42" s="116">
        <f t="shared" si="9"/>
        <v>2</v>
      </c>
      <c r="AA42" s="116">
        <f t="shared" si="9"/>
        <v>13</v>
      </c>
      <c r="AB42" s="116">
        <f t="shared" si="9"/>
        <v>12</v>
      </c>
      <c r="AC42" s="116">
        <f t="shared" si="9"/>
        <v>44</v>
      </c>
      <c r="AD42" s="116">
        <f t="shared" si="9"/>
        <v>48</v>
      </c>
      <c r="AE42" s="116">
        <f t="shared" si="9"/>
        <v>13</v>
      </c>
      <c r="AF42" s="116">
        <f t="shared" si="9"/>
        <v>12</v>
      </c>
      <c r="AG42" s="116">
        <f t="shared" si="9"/>
        <v>32</v>
      </c>
      <c r="AH42" s="116">
        <f t="shared" si="9"/>
        <v>10</v>
      </c>
      <c r="AI42" s="116">
        <f t="shared" si="9"/>
        <v>64</v>
      </c>
      <c r="AJ42" s="116">
        <f t="shared" si="9"/>
        <v>57</v>
      </c>
      <c r="AK42" s="116">
        <f t="shared" si="9"/>
        <v>59</v>
      </c>
      <c r="AL42" s="116">
        <f t="shared" si="9"/>
        <v>46</v>
      </c>
      <c r="AM42" s="116">
        <f t="shared" si="9"/>
        <v>19</v>
      </c>
      <c r="AN42" s="116">
        <f t="shared" si="9"/>
        <v>18</v>
      </c>
    </row>
    <row r="43" spans="6:36" ht="12.7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6:36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6:36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6:36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</sheetData>
  <sheetProtection/>
  <mergeCells count="26">
    <mergeCell ref="AK4:AL5"/>
    <mergeCell ref="F3:N3"/>
    <mergeCell ref="F5:G5"/>
    <mergeCell ref="W5:X5"/>
    <mergeCell ref="Y5:Z5"/>
    <mergeCell ref="AA5:AB5"/>
    <mergeCell ref="P4:Q5"/>
    <mergeCell ref="R4:S5"/>
    <mergeCell ref="V4:V6"/>
    <mergeCell ref="F4:O4"/>
    <mergeCell ref="D5:E5"/>
    <mergeCell ref="AI4:AJ5"/>
    <mergeCell ref="T4:U5"/>
    <mergeCell ref="AC4:AD5"/>
    <mergeCell ref="AE4:AF5"/>
    <mergeCell ref="AG4:AH5"/>
    <mergeCell ref="B5:C5"/>
    <mergeCell ref="AM4:AN5"/>
    <mergeCell ref="A2:AB2"/>
    <mergeCell ref="L5:M5"/>
    <mergeCell ref="N5:O5"/>
    <mergeCell ref="H5:I5"/>
    <mergeCell ref="J5:K5"/>
    <mergeCell ref="A4:A6"/>
    <mergeCell ref="W4:AB4"/>
    <mergeCell ref="B4:E4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P43"/>
  <sheetViews>
    <sheetView tabSelected="1" view="pageBreakPreview" zoomScale="90" zoomScaleSheetLayoutView="9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0" sqref="J40"/>
    </sheetView>
  </sheetViews>
  <sheetFormatPr defaultColWidth="8.875" defaultRowHeight="12.75"/>
  <cols>
    <col min="1" max="1" width="19.375" style="0" customWidth="1"/>
    <col min="2" max="2" width="8.375" style="0" customWidth="1"/>
    <col min="3" max="3" width="8.125" style="0" customWidth="1"/>
    <col min="4" max="16" width="8.875" style="0" customWidth="1"/>
    <col min="17" max="17" width="10.00390625" style="0" customWidth="1"/>
    <col min="18" max="23" width="8.875" style="0" customWidth="1"/>
    <col min="24" max="24" width="19.625" style="0" customWidth="1"/>
    <col min="25" max="26" width="8.875" style="0" customWidth="1"/>
    <col min="27" max="27" width="7.125" style="0" customWidth="1"/>
    <col min="28" max="28" width="7.375" style="0" customWidth="1"/>
    <col min="29" max="44" width="8.875" style="0" customWidth="1"/>
  </cols>
  <sheetData>
    <row r="2" spans="1:17" ht="15.75">
      <c r="A2" s="252" t="s">
        <v>73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5:16" ht="16.5" thickBot="1">
      <c r="E3" s="273"/>
      <c r="F3" s="273"/>
      <c r="G3" s="273"/>
      <c r="H3" s="273"/>
      <c r="I3" s="273"/>
      <c r="J3" s="273"/>
      <c r="K3" s="273"/>
      <c r="L3" s="273"/>
      <c r="M3" s="273"/>
      <c r="N3" s="194"/>
      <c r="O3" s="194"/>
      <c r="P3" s="194"/>
    </row>
    <row r="4" spans="1:42" ht="12.75" customHeight="1" thickBot="1">
      <c r="A4" s="256" t="s">
        <v>0</v>
      </c>
      <c r="B4" s="297" t="s">
        <v>50</v>
      </c>
      <c r="C4" s="298"/>
      <c r="D4" s="259" t="s">
        <v>35</v>
      </c>
      <c r="E4" s="260"/>
      <c r="F4" s="260"/>
      <c r="G4" s="261"/>
      <c r="H4" s="259" t="s">
        <v>38</v>
      </c>
      <c r="I4" s="260"/>
      <c r="J4" s="260"/>
      <c r="K4" s="260"/>
      <c r="L4" s="260"/>
      <c r="M4" s="260"/>
      <c r="N4" s="260"/>
      <c r="O4" s="260"/>
      <c r="P4" s="260"/>
      <c r="Q4" s="260"/>
      <c r="R4" s="277" t="s">
        <v>49</v>
      </c>
      <c r="S4" s="278"/>
      <c r="T4" s="307" t="s">
        <v>48</v>
      </c>
      <c r="U4" s="291"/>
      <c r="V4" s="291" t="s">
        <v>53</v>
      </c>
      <c r="W4" s="292"/>
      <c r="X4" s="284" t="s">
        <v>0</v>
      </c>
      <c r="Y4" s="277" t="s">
        <v>43</v>
      </c>
      <c r="Z4" s="283"/>
      <c r="AA4" s="283"/>
      <c r="AB4" s="283"/>
      <c r="AC4" s="283"/>
      <c r="AD4" s="283"/>
      <c r="AE4" s="264" t="s">
        <v>47</v>
      </c>
      <c r="AF4" s="265"/>
      <c r="AG4" s="264" t="s">
        <v>57</v>
      </c>
      <c r="AH4" s="265"/>
      <c r="AI4" s="264" t="s">
        <v>58</v>
      </c>
      <c r="AJ4" s="265"/>
      <c r="AK4" s="264" t="s">
        <v>46</v>
      </c>
      <c r="AL4" s="265"/>
      <c r="AM4" s="301" t="s">
        <v>51</v>
      </c>
      <c r="AN4" s="302"/>
      <c r="AO4" s="301" t="s">
        <v>52</v>
      </c>
      <c r="AP4" s="302"/>
    </row>
    <row r="5" spans="1:42" s="1" customFormat="1" ht="38.25" customHeight="1" thickBot="1">
      <c r="A5" s="257"/>
      <c r="B5" s="299"/>
      <c r="C5" s="300"/>
      <c r="D5" s="289" t="s">
        <v>36</v>
      </c>
      <c r="E5" s="290"/>
      <c r="F5" s="262" t="s">
        <v>37</v>
      </c>
      <c r="G5" s="263"/>
      <c r="H5" s="295" t="s">
        <v>36</v>
      </c>
      <c r="I5" s="296"/>
      <c r="J5" s="288" t="s">
        <v>39</v>
      </c>
      <c r="K5" s="296"/>
      <c r="L5" s="288" t="s">
        <v>40</v>
      </c>
      <c r="M5" s="296"/>
      <c r="N5" s="288" t="s">
        <v>41</v>
      </c>
      <c r="O5" s="296"/>
      <c r="P5" s="287" t="s">
        <v>42</v>
      </c>
      <c r="Q5" s="288"/>
      <c r="R5" s="305"/>
      <c r="S5" s="306"/>
      <c r="T5" s="308"/>
      <c r="U5" s="293"/>
      <c r="V5" s="293"/>
      <c r="W5" s="294"/>
      <c r="X5" s="285"/>
      <c r="Y5" s="281" t="s">
        <v>36</v>
      </c>
      <c r="Z5" s="282"/>
      <c r="AA5" s="282" t="s">
        <v>44</v>
      </c>
      <c r="AB5" s="282"/>
      <c r="AC5" s="282" t="s">
        <v>45</v>
      </c>
      <c r="AD5" s="310"/>
      <c r="AE5" s="270"/>
      <c r="AF5" s="272"/>
      <c r="AG5" s="270"/>
      <c r="AH5" s="272"/>
      <c r="AI5" s="270"/>
      <c r="AJ5" s="272"/>
      <c r="AK5" s="266"/>
      <c r="AL5" s="309"/>
      <c r="AM5" s="303"/>
      <c r="AN5" s="304"/>
      <c r="AO5" s="303"/>
      <c r="AP5" s="304"/>
    </row>
    <row r="6" spans="1:42" ht="13.5" thickBot="1">
      <c r="A6" s="258"/>
      <c r="B6" s="31">
        <v>2018</v>
      </c>
      <c r="C6" s="32">
        <v>2019</v>
      </c>
      <c r="D6" s="57">
        <v>2018</v>
      </c>
      <c r="E6" s="135">
        <v>2019</v>
      </c>
      <c r="F6" s="57">
        <v>2018</v>
      </c>
      <c r="G6" s="135">
        <v>2019</v>
      </c>
      <c r="H6" s="31">
        <v>2018</v>
      </c>
      <c r="I6" s="32">
        <v>2019</v>
      </c>
      <c r="J6" s="31">
        <v>2018</v>
      </c>
      <c r="K6" s="32">
        <v>2019</v>
      </c>
      <c r="L6" s="31">
        <v>2018</v>
      </c>
      <c r="M6" s="32">
        <v>2019</v>
      </c>
      <c r="N6" s="31">
        <v>2018</v>
      </c>
      <c r="O6" s="32">
        <v>2019</v>
      </c>
      <c r="P6" s="31">
        <v>2018</v>
      </c>
      <c r="Q6" s="32">
        <v>2019</v>
      </c>
      <c r="R6" s="57">
        <v>2018</v>
      </c>
      <c r="S6" s="135">
        <v>2019</v>
      </c>
      <c r="T6" s="31">
        <v>2018</v>
      </c>
      <c r="U6" s="32">
        <v>2019</v>
      </c>
      <c r="V6" s="31">
        <v>2018</v>
      </c>
      <c r="W6" s="32">
        <v>2019</v>
      </c>
      <c r="X6" s="286"/>
      <c r="Y6" s="31">
        <v>2018</v>
      </c>
      <c r="Z6" s="32">
        <v>2019</v>
      </c>
      <c r="AA6" s="31">
        <v>2018</v>
      </c>
      <c r="AB6" s="32">
        <v>2019</v>
      </c>
      <c r="AC6" s="31">
        <v>2018</v>
      </c>
      <c r="AD6" s="32">
        <v>2019</v>
      </c>
      <c r="AE6" s="31">
        <v>2018</v>
      </c>
      <c r="AF6" s="32">
        <v>2019</v>
      </c>
      <c r="AG6" s="31">
        <v>2018</v>
      </c>
      <c r="AH6" s="32">
        <v>2019</v>
      </c>
      <c r="AI6" s="31">
        <v>2018</v>
      </c>
      <c r="AJ6" s="32">
        <v>2019</v>
      </c>
      <c r="AK6" s="31">
        <v>2018</v>
      </c>
      <c r="AL6" s="32">
        <v>2019</v>
      </c>
      <c r="AM6" s="31">
        <v>2018</v>
      </c>
      <c r="AN6" s="32">
        <v>2019</v>
      </c>
      <c r="AO6" s="31">
        <v>2018</v>
      </c>
      <c r="AP6" s="33">
        <v>2019</v>
      </c>
    </row>
    <row r="7" spans="1:42" ht="12.75">
      <c r="A7" s="2" t="s">
        <v>1</v>
      </c>
      <c r="B7" s="163">
        <v>18519</v>
      </c>
      <c r="C7" s="162">
        <v>18422</v>
      </c>
      <c r="D7" s="180">
        <f>абс!B7*100000/'на 100 тыс'!$B7*2.417</f>
        <v>91.36022463415951</v>
      </c>
      <c r="E7" s="181">
        <f>абс!C7*100000/'на 100 тыс'!$C7*2.417</f>
        <v>223.04310064053846</v>
      </c>
      <c r="F7" s="181">
        <f>абс!D7*100000/'на 100 тыс'!$B7*2.417</f>
        <v>91.36022463415951</v>
      </c>
      <c r="G7" s="182">
        <f>абс!E7*100000/'на 100 тыс'!$C7*2.417</f>
        <v>209.92291824991858</v>
      </c>
      <c r="H7" s="7">
        <f>абс!F7*100000/'на 100 тыс'!$B7*2.417</f>
        <v>417.64674118472914</v>
      </c>
      <c r="I7" s="8">
        <f>абс!G7*100000/'на 100 тыс'!$C7*2.417</f>
        <v>498.56693084355663</v>
      </c>
      <c r="J7" s="8">
        <f>абс!H7*100000/'на 100 тыс'!$B7*2.417</f>
        <v>234.92629191641015</v>
      </c>
      <c r="K7" s="8">
        <f>абс!I7*100000/'на 100 тыс'!$C7*2.417</f>
        <v>341.1247421561177</v>
      </c>
      <c r="L7" s="8">
        <f>абс!J7*100000/'на 100 тыс'!$B7*2.417</f>
        <v>13.051460662022786</v>
      </c>
      <c r="M7" s="8">
        <f>абс!K7*100000/'на 100 тыс'!$C7*2.417</f>
        <v>0</v>
      </c>
      <c r="N7" s="8">
        <f>абс!L7*100000/'на 100 тыс'!$B7*2.417</f>
        <v>117.46314595820508</v>
      </c>
      <c r="O7" s="8">
        <f>абс!M7*100000/'на 100 тыс'!$C7*2.417</f>
        <v>118.0816415155792</v>
      </c>
      <c r="P7" s="8">
        <f>абс!N7*100000/'на 100 тыс'!$B7*2.417</f>
        <v>104.41168529618228</v>
      </c>
      <c r="Q7" s="38">
        <f>абс!O7*100000/'на 100 тыс'!$C7*2.417</f>
        <v>91.84127673433937</v>
      </c>
      <c r="R7" s="39">
        <f>абс!P7*100000/'на 100 тыс'!$B7*2.417</f>
        <v>0</v>
      </c>
      <c r="S7" s="170">
        <f>абс!Q7*100000/'на 100 тыс'!$C7*2.417</f>
        <v>0</v>
      </c>
      <c r="T7" s="13">
        <f>абс!R7*100000/'на 100 тыс'!$B7*2.417</f>
        <v>52.20584264809114</v>
      </c>
      <c r="U7" s="8">
        <f>абс!S7*100000/'на 100 тыс'!$C7*2.417</f>
        <v>65.60091195309955</v>
      </c>
      <c r="V7" s="8">
        <f>абс!T7*100000/'на 100 тыс'!$B7*2.417</f>
        <v>13.051460662022786</v>
      </c>
      <c r="W7" s="22">
        <f>абс!U7*100000/'на 100 тыс'!$C7*2.417</f>
        <v>26.240364781239823</v>
      </c>
      <c r="X7" s="11" t="s">
        <v>1</v>
      </c>
      <c r="Y7" s="8">
        <f>абс!W7*100000/'на 100 тыс'!$B7*2.417</f>
        <v>208.82337059236457</v>
      </c>
      <c r="Z7" s="8">
        <f>абс!X7*100000/'на 100 тыс'!$C7*2.417</f>
        <v>157.44218868743891</v>
      </c>
      <c r="AA7" s="8">
        <f>абс!Y7*100000/'на 100 тыс'!$B7*2.417</f>
        <v>26.10292132404557</v>
      </c>
      <c r="AB7" s="8">
        <f>абс!Z7*100000/'на 100 тыс'!$C7*2.417</f>
        <v>0</v>
      </c>
      <c r="AC7" s="8">
        <f>абс!AA7*100000/'на 100 тыс'!$B7*2.417</f>
        <v>39.15438198606836</v>
      </c>
      <c r="AD7" s="22">
        <f>абс!AB7*100000/'на 100 тыс'!$C7*2.417</f>
        <v>26.240364781239823</v>
      </c>
      <c r="AE7" s="7">
        <f>абс!AC7*100000/'на 100 тыс'!$B7*2.417</f>
        <v>39.15438198606836</v>
      </c>
      <c r="AF7" s="22">
        <f>абс!AD7*100000/'на 100 тыс'!$C7*2.417</f>
        <v>52.480729562479645</v>
      </c>
      <c r="AG7" s="7">
        <f>абс!AE7*100000/'на 100 тыс'!$B7*2.417</f>
        <v>391.54381986068364</v>
      </c>
      <c r="AH7" s="22">
        <f>абс!AF7*100000/'на 100 тыс'!$C7*2.417</f>
        <v>196.80273585929865</v>
      </c>
      <c r="AI7" s="7">
        <f>абс!AG7*100000/'на 100 тыс'!$B7*2.417</f>
        <v>13.051460662022786</v>
      </c>
      <c r="AJ7" s="22">
        <f>абс!AH7*100000/'на 100 тыс'!$C7*2.417</f>
        <v>26.240364781239823</v>
      </c>
      <c r="AK7" s="7">
        <f>абс!AI7*100000/'на 100 тыс'!$B7*2.417</f>
        <v>182.72044926831902</v>
      </c>
      <c r="AL7" s="22">
        <f>абс!AJ7*100000/'на 100 тыс'!$C7*2.417</f>
        <v>183.68255346867875</v>
      </c>
      <c r="AM7" s="13">
        <f>абс!AK7*100000/'на 100 тыс'!$B7*2.417</f>
        <v>169.66898860629624</v>
      </c>
      <c r="AN7" s="22">
        <f>абс!AL7*100000/'на 100 тыс'!$C7*2.417</f>
        <v>170.56237107805885</v>
      </c>
      <c r="AO7" s="7">
        <f>абс!AM7*100000/'на 100 тыс'!$B7*2.417</f>
        <v>26.10292132404557</v>
      </c>
      <c r="AP7" s="22">
        <f>абс!AN7*100000/'на 100 тыс'!$C7*2.417</f>
        <v>0</v>
      </c>
    </row>
    <row r="8" spans="1:42" ht="12.75">
      <c r="A8" s="3" t="s">
        <v>2</v>
      </c>
      <c r="B8" s="35">
        <v>30681</v>
      </c>
      <c r="C8" s="93">
        <v>30459</v>
      </c>
      <c r="D8" s="183">
        <f>абс!B8*100000/'на 100 тыс'!$B8*2.417</f>
        <v>118.16759558032658</v>
      </c>
      <c r="E8" s="177">
        <f>абс!C8*100000/'на 100 тыс'!$C8*2.417</f>
        <v>261.86348862405197</v>
      </c>
      <c r="F8" s="119">
        <f>абс!D8*100000/'на 100 тыс'!$B8*2.417</f>
        <v>118.16759558032658</v>
      </c>
      <c r="G8" s="123">
        <f>абс!E8*100000/'на 100 тыс'!$C8*2.417</f>
        <v>261.86348862405197</v>
      </c>
      <c r="H8" s="7">
        <f>абс!F8*100000/'на 100 тыс'!$B8*2.417</f>
        <v>551.4487793748574</v>
      </c>
      <c r="I8" s="8">
        <f>абс!G8*100000/'на 100 тыс'!$C8*2.417</f>
        <v>563.4032634032634</v>
      </c>
      <c r="J8" s="8">
        <f>абс!H8*100000/'на 100 тыс'!$B8*2.417</f>
        <v>322.9914279195593</v>
      </c>
      <c r="K8" s="8">
        <f>абс!I8*100000/'на 100 тыс'!$C8*2.417</f>
        <v>285.66926031714763</v>
      </c>
      <c r="L8" s="8">
        <f>абс!J8*100000/'на 100 тыс'!$B8*2.417</f>
        <v>47.26703823213063</v>
      </c>
      <c r="M8" s="8">
        <f>абс!K8*100000/'на 100 тыс'!$C8*2.417</f>
        <v>39.67628615515939</v>
      </c>
      <c r="N8" s="8">
        <f>абс!L8*100000/'на 100 тыс'!$B8*2.417</f>
        <v>118.16759558032658</v>
      </c>
      <c r="O8" s="8">
        <f>абс!M8*100000/'на 100 тыс'!$C8*2.417</f>
        <v>119.02885846547817</v>
      </c>
      <c r="P8" s="8">
        <f>абс!N8*100000/'на 100 тыс'!$B8*2.417</f>
        <v>63.022717642840846</v>
      </c>
      <c r="Q8" s="38">
        <f>абс!O8*100000/'на 100 тыс'!$C8*2.417</f>
        <v>39.67628615515939</v>
      </c>
      <c r="R8" s="9">
        <f>абс!P8*100000/'на 100 тыс'!$B8*2.417</f>
        <v>7.877839705355106</v>
      </c>
      <c r="S8" s="41">
        <f>абс!Q8*100000/'на 100 тыс'!$C8*2.417</f>
        <v>0</v>
      </c>
      <c r="T8" s="13">
        <f>абс!R8*100000/'на 100 тыс'!$B8*2.417</f>
        <v>157.5567941071021</v>
      </c>
      <c r="U8" s="8">
        <f>абс!S8*100000/'на 100 тыс'!$C8*2.417</f>
        <v>55.54680061722315</v>
      </c>
      <c r="V8" s="8">
        <f>абс!T8*100000/'на 100 тыс'!$B8*2.417</f>
        <v>23.633519116065315</v>
      </c>
      <c r="W8" s="22">
        <f>абс!U8*100000/'на 100 тыс'!$C8*2.417</f>
        <v>23.805771693095632</v>
      </c>
      <c r="X8" s="12" t="s">
        <v>2</v>
      </c>
      <c r="Y8" s="7">
        <f>абс!W8*100000/'на 100 тыс'!$B8*2.417</f>
        <v>259.96871027671847</v>
      </c>
      <c r="Z8" s="8">
        <f>абс!X8*100000/'на 100 тыс'!$C8*2.417</f>
        <v>261.86348862405197</v>
      </c>
      <c r="AA8" s="8">
        <f>абс!Y8*100000/'на 100 тыс'!$B8*2.417</f>
        <v>15.755679410710211</v>
      </c>
      <c r="AB8" s="8">
        <f>абс!Z8*100000/'на 100 тыс'!$C8*2.417</f>
        <v>7.935257231031878</v>
      </c>
      <c r="AC8" s="8">
        <f>абс!AA8*100000/'на 100 тыс'!$B8*2.417</f>
        <v>55.14487793748574</v>
      </c>
      <c r="AD8" s="22">
        <f>абс!AB8*100000/'на 100 тыс'!$C8*2.417</f>
        <v>103.15834400341441</v>
      </c>
      <c r="AE8" s="7">
        <f>абс!AC8*100000/'на 100 тыс'!$B8*2.417</f>
        <v>39.38919852677552</v>
      </c>
      <c r="AF8" s="22">
        <f>абс!AD8*100000/'на 100 тыс'!$C8*2.417</f>
        <v>103.15834400341441</v>
      </c>
      <c r="AG8" s="7">
        <f>абс!AE8*100000/'на 100 тыс'!$B8*2.417</f>
        <v>7.877839705355106</v>
      </c>
      <c r="AH8" s="22">
        <f>абс!AF8*100000/'на 100 тыс'!$C8*2.417</f>
        <v>47.611543386191265</v>
      </c>
      <c r="AI8" s="7">
        <f>абс!AG8*100000/'на 100 тыс'!$B8*2.417</f>
        <v>133.9232749910368</v>
      </c>
      <c r="AJ8" s="22">
        <f>абс!AH8*100000/'на 100 тыс'!$C8*2.417</f>
        <v>31.741028924127512</v>
      </c>
      <c r="AK8" s="7">
        <f>абс!AI8*100000/'на 100 тыс'!$B8*2.417</f>
        <v>149.678954401747</v>
      </c>
      <c r="AL8" s="22">
        <f>абс!AJ8*100000/'на 100 тыс'!$C8*2.417</f>
        <v>71.41731507928691</v>
      </c>
      <c r="AM8" s="13">
        <f>абс!AK8*100000/'на 100 тыс'!$B8*2.417</f>
        <v>141.8011146963919</v>
      </c>
      <c r="AN8" s="22">
        <f>абс!AL8*100000/'на 100 тыс'!$C8*2.417</f>
        <v>71.41731507928691</v>
      </c>
      <c r="AO8" s="7">
        <f>абс!AM8*100000/'на 100 тыс'!$B8*2.417</f>
        <v>55.14487793748574</v>
      </c>
      <c r="AP8" s="22">
        <f>абс!AN8*100000/'на 100 тыс'!$C8*2.417</f>
        <v>23.805771693095632</v>
      </c>
    </row>
    <row r="9" spans="1:42" ht="12.75">
      <c r="A9" s="3" t="s">
        <v>3</v>
      </c>
      <c r="B9" s="35">
        <v>15185</v>
      </c>
      <c r="C9" s="93">
        <v>15096</v>
      </c>
      <c r="D9" s="183">
        <f>абс!B9*100000/'на 100 тыс'!$B9*2.417</f>
        <v>143.25321040500492</v>
      </c>
      <c r="E9" s="177">
        <f>абс!C9*100000/'на 100 тыс'!$C9*2.417</f>
        <v>160.1086380498145</v>
      </c>
      <c r="F9" s="119">
        <f>абс!D9*100000/'на 100 тыс'!$B9*2.417</f>
        <v>143.25321040500492</v>
      </c>
      <c r="G9" s="123">
        <f>абс!E9*100000/'на 100 тыс'!$C9*2.417</f>
        <v>160.1086380498145</v>
      </c>
      <c r="H9" s="7">
        <f>абс!F9*100000/'на 100 тыс'!$B9*2.417</f>
        <v>764.0171221600264</v>
      </c>
      <c r="I9" s="8">
        <f>абс!G9*100000/'на 100 тыс'!$C9*2.417</f>
        <v>464.31505034446207</v>
      </c>
      <c r="J9" s="8">
        <f>абс!H9*100000/'на 100 тыс'!$B9*2.417</f>
        <v>429.7596312150148</v>
      </c>
      <c r="K9" s="8">
        <f>абс!I9*100000/'на 100 тыс'!$C9*2.417</f>
        <v>224.15209326974033</v>
      </c>
      <c r="L9" s="8">
        <f>абс!J9*100000/'на 100 тыс'!$B9*2.417</f>
        <v>0</v>
      </c>
      <c r="M9" s="8">
        <f>абс!K9*100000/'на 100 тыс'!$C9*2.417</f>
        <v>64.0434552199258</v>
      </c>
      <c r="N9" s="8">
        <f>абс!L9*100000/'на 100 тыс'!$B9*2.417</f>
        <v>191.0042805400066</v>
      </c>
      <c r="O9" s="8">
        <f>абс!M9*100000/'на 100 тыс'!$C9*2.417</f>
        <v>128.0869104398516</v>
      </c>
      <c r="P9" s="8">
        <f>абс!N9*100000/'на 100 тыс'!$B9*2.417</f>
        <v>79.5851168916694</v>
      </c>
      <c r="Q9" s="38">
        <f>абс!O9*100000/'на 100 тыс'!$C9*2.417</f>
        <v>112.07604663487017</v>
      </c>
      <c r="R9" s="9">
        <f>абс!P9*100000/'на 100 тыс'!$B9*2.417</f>
        <v>15.91702337833388</v>
      </c>
      <c r="S9" s="41">
        <f>абс!Q9*100000/'на 100 тыс'!$C9*2.417</f>
        <v>16.01086380498145</v>
      </c>
      <c r="T9" s="13">
        <f>абс!R9*100000/'на 100 тыс'!$B9*2.417</f>
        <v>95.5021402700033</v>
      </c>
      <c r="U9" s="8">
        <f>абс!S9*100000/'на 100 тыс'!$C9*2.417</f>
        <v>144.09777424483306</v>
      </c>
      <c r="V9" s="8">
        <f>абс!T9*100000/'на 100 тыс'!$B9*2.417</f>
        <v>31.83404675666776</v>
      </c>
      <c r="W9" s="22">
        <f>абс!U9*100000/'на 100 тыс'!$C9*2.417</f>
        <v>80.05431902490724</v>
      </c>
      <c r="X9" s="12" t="s">
        <v>3</v>
      </c>
      <c r="Y9" s="7">
        <f>абс!W9*100000/'на 100 тыс'!$B9*2.417</f>
        <v>206.92130391834047</v>
      </c>
      <c r="Z9" s="8">
        <f>абс!X9*100000/'на 100 тыс'!$C9*2.417</f>
        <v>240.16295707472176</v>
      </c>
      <c r="AA9" s="8">
        <f>абс!Y9*100000/'на 100 тыс'!$B9*2.417</f>
        <v>63.66809351333552</v>
      </c>
      <c r="AB9" s="8">
        <f>абс!Z9*100000/'на 100 тыс'!$C9*2.417</f>
        <v>32.0217276099629</v>
      </c>
      <c r="AC9" s="8">
        <f>абс!AA9*100000/'на 100 тыс'!$B9*2.417</f>
        <v>79.5851168916694</v>
      </c>
      <c r="AD9" s="22">
        <f>абс!AB9*100000/'на 100 тыс'!$C9*2.417</f>
        <v>80.05431902490724</v>
      </c>
      <c r="AE9" s="7">
        <f>абс!AC9*100000/'на 100 тыс'!$B9*2.417</f>
        <v>63.66809351333552</v>
      </c>
      <c r="AF9" s="22">
        <f>абс!AD9*100000/'на 100 тыс'!$C9*2.417</f>
        <v>80.05431902490724</v>
      </c>
      <c r="AG9" s="7">
        <f>абс!AE9*100000/'на 100 тыс'!$B9*2.417</f>
        <v>47.75107013500165</v>
      </c>
      <c r="AH9" s="22">
        <f>абс!AF9*100000/'на 100 тыс'!$C9*2.417</f>
        <v>32.0217276099629</v>
      </c>
      <c r="AI9" s="7">
        <f>абс!AG9*100000/'на 100 тыс'!$B9*2.417</f>
        <v>0</v>
      </c>
      <c r="AJ9" s="22">
        <f>абс!AH9*100000/'на 100 тыс'!$C9*2.417</f>
        <v>16.01086380498145</v>
      </c>
      <c r="AK9" s="7">
        <f>абс!AI9*100000/'на 100 тыс'!$B9*2.417</f>
        <v>159.1702337833388</v>
      </c>
      <c r="AL9" s="22">
        <f>абс!AJ9*100000/'на 100 тыс'!$C9*2.417</f>
        <v>176.11950185479597</v>
      </c>
      <c r="AM9" s="13">
        <f>абс!AK9*100000/'на 100 тыс'!$B9*2.417</f>
        <v>143.25321040500492</v>
      </c>
      <c r="AN9" s="22">
        <f>абс!AL9*100000/'на 100 тыс'!$C9*2.417</f>
        <v>128.0869104398516</v>
      </c>
      <c r="AO9" s="7">
        <f>абс!AM9*100000/'на 100 тыс'!$B9*2.417</f>
        <v>31.83404675666776</v>
      </c>
      <c r="AP9" s="22">
        <f>абс!AN9*100000/'на 100 тыс'!$C9*2.417</f>
        <v>48.032591414944356</v>
      </c>
    </row>
    <row r="10" spans="1:42" ht="12.75">
      <c r="A10" s="3" t="s">
        <v>4</v>
      </c>
      <c r="B10" s="35">
        <v>24287</v>
      </c>
      <c r="C10" s="93">
        <v>24303</v>
      </c>
      <c r="D10" s="183">
        <f>абс!B10*100000/'на 100 тыс'!$B10*2.417</f>
        <v>139.32556511714085</v>
      </c>
      <c r="E10" s="177">
        <f>абс!C10*100000/'на 100 тыс'!$C10*2.417</f>
        <v>109.39801670575648</v>
      </c>
      <c r="F10" s="119">
        <f>абс!D10*100000/'на 100 тыс'!$B10*2.417</f>
        <v>139.32556511714085</v>
      </c>
      <c r="G10" s="123">
        <f>абс!E10*100000/'на 100 тыс'!$C10*2.417</f>
        <v>109.39801670575648</v>
      </c>
      <c r="H10" s="7">
        <f>абс!F10*100000/'на 100 тыс'!$B10*2.417</f>
        <v>497.59130398978874</v>
      </c>
      <c r="I10" s="8">
        <f>абс!G10*100000/'на 100 тыс'!$C10*2.417</f>
        <v>527.0995350368268</v>
      </c>
      <c r="J10" s="8">
        <f>абс!H10*100000/'на 100 тыс'!$B10*2.417</f>
        <v>208.98834767571128</v>
      </c>
      <c r="K10" s="8">
        <f>абс!I10*100000/'на 100 тыс'!$C10*2.417</f>
        <v>288.41295313335803</v>
      </c>
      <c r="L10" s="8">
        <f>абс!J10*100000/'на 100 тыс'!$B10*2.417</f>
        <v>0</v>
      </c>
      <c r="M10" s="8">
        <f>абс!K10*100000/'на 100 тыс'!$C10*2.417</f>
        <v>0</v>
      </c>
      <c r="N10" s="8">
        <f>абс!L10*100000/'на 100 тыс'!$B10*2.417</f>
        <v>208.98834767571128</v>
      </c>
      <c r="O10" s="8">
        <f>абс!M10*100000/'на 100 тыс'!$C10*2.417</f>
        <v>119.34329095173435</v>
      </c>
      <c r="P10" s="8">
        <f>абс!N10*100000/'на 100 тыс'!$B10*2.417</f>
        <v>69.66278255857043</v>
      </c>
      <c r="Q10" s="38">
        <f>абс!O10*100000/'на 100 тыс'!$C10*2.417</f>
        <v>109.39801670575648</v>
      </c>
      <c r="R10" s="9">
        <f>абс!P10*100000/'на 100 тыс'!$B10*2.417</f>
        <v>19.90365215959155</v>
      </c>
      <c r="S10" s="41">
        <f>абс!Q10*100000/'на 100 тыс'!$C10*2.417</f>
        <v>0</v>
      </c>
      <c r="T10" s="13">
        <f>абс!R10*100000/'на 100 тыс'!$B10*2.417</f>
        <v>29.855478239387324</v>
      </c>
      <c r="U10" s="8">
        <f>абс!S10*100000/'на 100 тыс'!$C10*2.417</f>
        <v>59.67164547586717</v>
      </c>
      <c r="V10" s="8">
        <f>абс!T10*100000/'на 100 тыс'!$B10*2.417</f>
        <v>0</v>
      </c>
      <c r="W10" s="22">
        <f>абс!U10*100000/'на 100 тыс'!$C10*2.417</f>
        <v>0</v>
      </c>
      <c r="X10" s="12" t="s">
        <v>4</v>
      </c>
      <c r="Y10" s="7">
        <f>абс!W10*100000/'на 100 тыс'!$B10*2.417</f>
        <v>199.0365215959155</v>
      </c>
      <c r="Z10" s="8">
        <f>абс!X10*100000/'на 100 тыс'!$C10*2.417</f>
        <v>129.28856519771222</v>
      </c>
      <c r="AA10" s="8">
        <f>абс!Y10*100000/'на 100 тыс'!$B10*2.417</f>
        <v>39.8073043191831</v>
      </c>
      <c r="AB10" s="8">
        <f>абс!Z10*100000/'на 100 тыс'!$C10*2.417</f>
        <v>9.945274245977863</v>
      </c>
      <c r="AC10" s="8">
        <f>абс!AA10*100000/'на 100 тыс'!$B10*2.417</f>
        <v>29.855478239387324</v>
      </c>
      <c r="AD10" s="22">
        <f>абс!AB10*100000/'на 100 тыс'!$C10*2.417</f>
        <v>29.835822737933587</v>
      </c>
      <c r="AE10" s="7">
        <f>абс!AC10*100000/'на 100 тыс'!$B10*2.417</f>
        <v>119.4219129575493</v>
      </c>
      <c r="AF10" s="22">
        <f>абс!AD10*100000/'на 100 тыс'!$C10*2.417</f>
        <v>99.45274245977862</v>
      </c>
      <c r="AG10" s="7">
        <f>абс!AE10*100000/'на 100 тыс'!$B10*2.417</f>
        <v>278.6511302342817</v>
      </c>
      <c r="AH10" s="22">
        <f>абс!AF10*100000/'на 100 тыс'!$C10*2.417</f>
        <v>109.39801670575648</v>
      </c>
      <c r="AI10" s="7">
        <f>абс!AG10*100000/'на 100 тыс'!$B10*2.417</f>
        <v>0</v>
      </c>
      <c r="AJ10" s="22">
        <f>абс!AH10*100000/'на 100 тыс'!$C10*2.417</f>
        <v>0</v>
      </c>
      <c r="AK10" s="7">
        <f>абс!AI10*100000/'на 100 тыс'!$B10*2.417</f>
        <v>19.90365215959155</v>
      </c>
      <c r="AL10" s="22">
        <f>абс!AJ10*100000/'на 100 тыс'!$C10*2.417</f>
        <v>89.50746821380075</v>
      </c>
      <c r="AM10" s="13">
        <f>абс!AK10*100000/'на 100 тыс'!$B10*2.417</f>
        <v>9.951826079795776</v>
      </c>
      <c r="AN10" s="22">
        <f>абс!AL10*100000/'на 100 тыс'!$C10*2.417</f>
        <v>89.50746821380075</v>
      </c>
      <c r="AO10" s="7">
        <f>абс!AM10*100000/'на 100 тыс'!$B10*2.417</f>
        <v>39.8073043191831</v>
      </c>
      <c r="AP10" s="22">
        <f>абс!AN10*100000/'на 100 тыс'!$C10*2.417</f>
        <v>19.890548491955727</v>
      </c>
    </row>
    <row r="11" spans="1:42" ht="12.75">
      <c r="A11" s="3" t="s">
        <v>5</v>
      </c>
      <c r="B11" s="35">
        <v>15731</v>
      </c>
      <c r="C11" s="93">
        <v>15545</v>
      </c>
      <c r="D11" s="183">
        <f>абс!B11*100000/'на 100 тыс'!$B11*2.417</f>
        <v>107.55196745280018</v>
      </c>
      <c r="E11" s="177">
        <f>абс!C11*100000/'на 100 тыс'!$C11*2.417</f>
        <v>171.03248633000965</v>
      </c>
      <c r="F11" s="119">
        <f>абс!D11*100000/'на 100 тыс'!$B11*2.417</f>
        <v>107.55196745280018</v>
      </c>
      <c r="G11" s="123">
        <f>абс!E11*100000/'на 100 тыс'!$C11*2.417</f>
        <v>171.03248633000965</v>
      </c>
      <c r="H11" s="7">
        <f>абс!F11*100000/'на 100 тыс'!$B11*2.417</f>
        <v>752.8637721696014</v>
      </c>
      <c r="I11" s="8">
        <f>абс!G11*100000/'на 100 тыс'!$C11*2.417</f>
        <v>730.7751688645866</v>
      </c>
      <c r="J11" s="8">
        <f>абс!H11*100000/'на 100 тыс'!$B11*2.417</f>
        <v>307.29133557942913</v>
      </c>
      <c r="K11" s="8">
        <f>абс!I11*100000/'на 100 тыс'!$C11*2.417</f>
        <v>248.77452557092312</v>
      </c>
      <c r="L11" s="8">
        <f>абс!J11*100000/'на 100 тыс'!$B11*2.417</f>
        <v>61.45826711588583</v>
      </c>
      <c r="M11" s="8">
        <f>абс!K11*100000/'на 100 тыс'!$C11*2.417</f>
        <v>0</v>
      </c>
      <c r="N11" s="8">
        <f>абс!L11*100000/'на 100 тыс'!$B11*2.417</f>
        <v>338.020469137372</v>
      </c>
      <c r="O11" s="8">
        <f>абс!M11*100000/'на 100 тыс'!$C11*2.417</f>
        <v>404.25860405275</v>
      </c>
      <c r="P11" s="8">
        <f>абс!N11*100000/'на 100 тыс'!$B11*2.417</f>
        <v>92.18740067382873</v>
      </c>
      <c r="Q11" s="38">
        <f>абс!O11*100000/'на 100 тыс'!$C11*2.417</f>
        <v>108.83885493727885</v>
      </c>
      <c r="R11" s="9">
        <f>абс!P11*100000/'на 100 тыс'!$B11*2.417</f>
        <v>0</v>
      </c>
      <c r="S11" s="41">
        <f>абс!Q11*100000/'на 100 тыс'!$C11*2.417</f>
        <v>15.548407848182695</v>
      </c>
      <c r="T11" s="13">
        <f>абс!R11*100000/'на 100 тыс'!$B11*2.417</f>
        <v>92.18740067382873</v>
      </c>
      <c r="U11" s="8">
        <f>абс!S11*100000/'на 100 тыс'!$C11*2.417</f>
        <v>186.58089417819232</v>
      </c>
      <c r="V11" s="8">
        <f>абс!T11*100000/'на 100 тыс'!$B11*2.417</f>
        <v>30.729133557942916</v>
      </c>
      <c r="W11" s="22">
        <f>абс!U11*100000/'на 100 тыс'!$C11*2.417</f>
        <v>0</v>
      </c>
      <c r="X11" s="12" t="s">
        <v>5</v>
      </c>
      <c r="Y11" s="7">
        <f>абс!W11*100000/'на 100 тыс'!$B11*2.417</f>
        <v>338.020469137372</v>
      </c>
      <c r="Z11" s="8">
        <f>абс!X11*100000/'на 100 тыс'!$C11*2.417</f>
        <v>248.77452557092312</v>
      </c>
      <c r="AA11" s="8">
        <f>абс!Y11*100000/'на 100 тыс'!$B11*2.417</f>
        <v>30.729133557942916</v>
      </c>
      <c r="AB11" s="8">
        <f>абс!Z11*100000/'на 100 тыс'!$C11*2.417</f>
        <v>0</v>
      </c>
      <c r="AC11" s="8">
        <f>абс!AA11*100000/'на 100 тыс'!$B11*2.417</f>
        <v>76.82283389485728</v>
      </c>
      <c r="AD11" s="22">
        <f>абс!AB11*100000/'на 100 тыс'!$C11*2.417</f>
        <v>31.09681569636539</v>
      </c>
      <c r="AE11" s="7">
        <f>абс!AC11*100000/'на 100 тыс'!$B11*2.417</f>
        <v>153.64566778971457</v>
      </c>
      <c r="AF11" s="22">
        <f>абс!AD11*100000/'на 100 тыс'!$C11*2.417</f>
        <v>155.48407848182694</v>
      </c>
      <c r="AG11" s="7">
        <f>абс!AE11*100000/'на 100 тыс'!$B11*2.417</f>
        <v>30.729133557942916</v>
      </c>
      <c r="AH11" s="22">
        <f>абс!AF11*100000/'на 100 тыс'!$C11*2.417</f>
        <v>31.09681569636539</v>
      </c>
      <c r="AI11" s="7">
        <f>абс!AG11*100000/'на 100 тыс'!$B11*2.417</f>
        <v>138.2811010107431</v>
      </c>
      <c r="AJ11" s="22">
        <f>абс!AH11*100000/'на 100 тыс'!$C11*2.417</f>
        <v>31.09681569636539</v>
      </c>
      <c r="AK11" s="7">
        <f>абс!AI11*100000/'на 100 тыс'!$B11*2.417</f>
        <v>184.37480134765747</v>
      </c>
      <c r="AL11" s="22">
        <f>абс!AJ11*100000/'на 100 тыс'!$C11*2.417</f>
        <v>124.38726278546156</v>
      </c>
      <c r="AM11" s="13">
        <f>абс!AK11*100000/'на 100 тыс'!$B11*2.417</f>
        <v>169.010234568686</v>
      </c>
      <c r="AN11" s="22">
        <f>абс!AL11*100000/'на 100 тыс'!$C11*2.417</f>
        <v>124.38726278546156</v>
      </c>
      <c r="AO11" s="7">
        <f>абс!AM11*100000/'на 100 тыс'!$B11*2.417</f>
        <v>46.09370033691437</v>
      </c>
      <c r="AP11" s="22">
        <f>абс!AN11*100000/'на 100 тыс'!$C11*2.417</f>
        <v>31.09681569636539</v>
      </c>
    </row>
    <row r="12" spans="1:42" ht="12.75">
      <c r="A12" s="3" t="s">
        <v>6</v>
      </c>
      <c r="B12" s="35">
        <v>8056</v>
      </c>
      <c r="C12" s="93">
        <v>7974</v>
      </c>
      <c r="D12" s="183">
        <f>абс!B12*100000/'на 100 тыс'!$B12*2.417</f>
        <v>300.0248262164846</v>
      </c>
      <c r="E12" s="177">
        <f>абс!C12*100000/'на 100 тыс'!$C12*2.417</f>
        <v>303.11010785051417</v>
      </c>
      <c r="F12" s="119">
        <f>абс!D12*100000/'на 100 тыс'!$B12*2.417</f>
        <v>300.0248262164846</v>
      </c>
      <c r="G12" s="123">
        <f>абс!E12*100000/'на 100 тыс'!$C12*2.417</f>
        <v>303.11010785051417</v>
      </c>
      <c r="H12" s="7">
        <f>абс!F12*100000/'на 100 тыс'!$B12*2.417</f>
        <v>630.0521350546177</v>
      </c>
      <c r="I12" s="8">
        <f>абс!G12*100000/'на 100 тыс'!$C12*2.417</f>
        <v>727.4642588412339</v>
      </c>
      <c r="J12" s="8">
        <f>абс!H12*100000/'на 100 тыс'!$B12*2.417</f>
        <v>360.0297914597815</v>
      </c>
      <c r="K12" s="8">
        <f>абс!I12*100000/'на 100 тыс'!$C12*2.417</f>
        <v>303.11010785051417</v>
      </c>
      <c r="L12" s="8">
        <f>абс!J12*100000/'на 100 тыс'!$B12*2.417</f>
        <v>30.002482621648458</v>
      </c>
      <c r="M12" s="8">
        <f>абс!K12*100000/'на 100 тыс'!$C12*2.417</f>
        <v>0</v>
      </c>
      <c r="N12" s="8">
        <f>абс!L12*100000/'на 100 тыс'!$B12*2.417</f>
        <v>120.00993048659383</v>
      </c>
      <c r="O12" s="8">
        <f>абс!M12*100000/'на 100 тыс'!$C12*2.417</f>
        <v>363.73212942061696</v>
      </c>
      <c r="P12" s="8">
        <f>абс!N12*100000/'на 100 тыс'!$B12*2.417</f>
        <v>120.00993048659383</v>
      </c>
      <c r="Q12" s="38">
        <f>абс!O12*100000/'на 100 тыс'!$C12*2.417</f>
        <v>333.42111863556556</v>
      </c>
      <c r="R12" s="9">
        <f>абс!P12*100000/'на 100 тыс'!$B12*2.417</f>
        <v>0</v>
      </c>
      <c r="S12" s="41">
        <f>абс!Q12*100000/'на 100 тыс'!$C12*2.417</f>
        <v>30.311010785051415</v>
      </c>
      <c r="T12" s="13">
        <f>абс!R12*100000/'на 100 тыс'!$B12*2.417</f>
        <v>60.004965243296915</v>
      </c>
      <c r="U12" s="8">
        <f>абс!S12*100000/'на 100 тыс'!$C12*2.417</f>
        <v>60.62202157010283</v>
      </c>
      <c r="V12" s="8">
        <f>абс!T12*100000/'на 100 тыс'!$B12*2.417</f>
        <v>0</v>
      </c>
      <c r="W12" s="22">
        <f>абс!U12*100000/'на 100 тыс'!$C12*2.417</f>
        <v>30.311010785051415</v>
      </c>
      <c r="X12" s="12" t="s">
        <v>6</v>
      </c>
      <c r="Y12" s="7">
        <f>абс!W12*100000/'на 100 тыс'!$B12*2.417</f>
        <v>330.027308838133</v>
      </c>
      <c r="Z12" s="8">
        <f>абс!X12*100000/'на 100 тыс'!$C12*2.417</f>
        <v>272.7990970654627</v>
      </c>
      <c r="AA12" s="8">
        <f>абс!Y12*100000/'на 100 тыс'!$B12*2.417</f>
        <v>0</v>
      </c>
      <c r="AB12" s="8">
        <f>абс!Z12*100000/'на 100 тыс'!$C12*2.417</f>
        <v>30.311010785051415</v>
      </c>
      <c r="AC12" s="8">
        <f>абс!AA12*100000/'на 100 тыс'!$B12*2.417</f>
        <v>120.00993048659383</v>
      </c>
      <c r="AD12" s="22">
        <f>абс!AB12*100000/'на 100 тыс'!$C12*2.417</f>
        <v>30.311010785051415</v>
      </c>
      <c r="AE12" s="7">
        <f>абс!AC12*100000/'на 100 тыс'!$B12*2.417</f>
        <v>60.004965243296915</v>
      </c>
      <c r="AF12" s="22">
        <f>абс!AD12*100000/'на 100 тыс'!$C12*2.417</f>
        <v>212.1770754953599</v>
      </c>
      <c r="AG12" s="7">
        <f>абс!AE12*100000/'на 100 тыс'!$B12*2.417</f>
        <v>60.004965243296915</v>
      </c>
      <c r="AH12" s="22">
        <f>абс!AF12*100000/'на 100 тыс'!$C12*2.417</f>
        <v>151.55505392525708</v>
      </c>
      <c r="AI12" s="7">
        <f>абс!AG12*100000/'на 100 тыс'!$B12*2.417</f>
        <v>330.027308838133</v>
      </c>
      <c r="AJ12" s="22">
        <f>абс!AH12*100000/'на 100 тыс'!$C12*2.417</f>
        <v>30.311010785051415</v>
      </c>
      <c r="AK12" s="7">
        <f>абс!AI12*100000/'на 100 тыс'!$B12*2.417</f>
        <v>60.004965243296915</v>
      </c>
      <c r="AL12" s="22">
        <f>абс!AJ12*100000/'на 100 тыс'!$C12*2.417</f>
        <v>242.48808628041132</v>
      </c>
      <c r="AM12" s="13">
        <f>абс!AK12*100000/'на 100 тыс'!$B12*2.417</f>
        <v>60.004965243296915</v>
      </c>
      <c r="AN12" s="22">
        <f>абс!AL12*100000/'на 100 тыс'!$C12*2.417</f>
        <v>181.86606471030848</v>
      </c>
      <c r="AO12" s="7">
        <f>абс!AM12*100000/'на 100 тыс'!$B12*2.417</f>
        <v>60.004965243296915</v>
      </c>
      <c r="AP12" s="22">
        <f>абс!AN12*100000/'на 100 тыс'!$C12*2.417</f>
        <v>60.62202157010283</v>
      </c>
    </row>
    <row r="13" spans="1:42" ht="12.75">
      <c r="A13" s="3" t="s">
        <v>7</v>
      </c>
      <c r="B13" s="35">
        <v>11893</v>
      </c>
      <c r="C13" s="93">
        <v>11842</v>
      </c>
      <c r="D13" s="183">
        <f>абс!B13*100000/'на 100 тыс'!$B13*2.417</f>
        <v>162.58303203565123</v>
      </c>
      <c r="E13" s="177">
        <f>абс!C13*100000/'на 100 тыс'!$C13*2.417</f>
        <v>204.10403648032425</v>
      </c>
      <c r="F13" s="119">
        <f>абс!D13*100000/'на 100 тыс'!$B13*2.417</f>
        <v>162.58303203565123</v>
      </c>
      <c r="G13" s="123">
        <f>абс!E13*100000/'на 100 тыс'!$C13*2.417</f>
        <v>204.10403648032425</v>
      </c>
      <c r="H13" s="7">
        <f>абс!F13*100000/'на 100 тыс'!$B13*2.417</f>
        <v>630.0092491381484</v>
      </c>
      <c r="I13" s="8">
        <f>абс!G13*100000/'на 100 тыс'!$C13*2.417</f>
        <v>469.43928390474576</v>
      </c>
      <c r="J13" s="8">
        <f>абс!H13*100000/'на 100 тыс'!$B13*2.417</f>
        <v>365.8118220802152</v>
      </c>
      <c r="K13" s="8">
        <f>абс!I13*100000/'на 100 тыс'!$C13*2.417</f>
        <v>183.69363283229183</v>
      </c>
      <c r="L13" s="8">
        <f>абс!J13*100000/'на 100 тыс'!$B13*2.417</f>
        <v>20.322879004456404</v>
      </c>
      <c r="M13" s="8">
        <f>абс!K13*100000/'на 100 тыс'!$C13*2.417</f>
        <v>20.410403648032425</v>
      </c>
      <c r="N13" s="8">
        <f>абс!L13*100000/'на 100 тыс'!$B13*2.417</f>
        <v>223.55166904902043</v>
      </c>
      <c r="O13" s="8">
        <f>абс!M13*100000/'на 100 тыс'!$C13*2.417</f>
        <v>204.10403648032425</v>
      </c>
      <c r="P13" s="8">
        <f>абс!N13*100000/'на 100 тыс'!$B13*2.417</f>
        <v>182.9059110401076</v>
      </c>
      <c r="Q13" s="38">
        <f>абс!O13*100000/'на 100 тыс'!$C13*2.417</f>
        <v>142.87282553622697</v>
      </c>
      <c r="R13" s="9">
        <f>абс!P13*100000/'на 100 тыс'!$B13*2.417</f>
        <v>0</v>
      </c>
      <c r="S13" s="41">
        <f>абс!Q13*100000/'на 100 тыс'!$C13*2.417</f>
        <v>0</v>
      </c>
      <c r="T13" s="13">
        <f>абс!R13*100000/'на 100 тыс'!$B13*2.417</f>
        <v>20.322879004456404</v>
      </c>
      <c r="U13" s="8">
        <f>абс!S13*100000/'на 100 тыс'!$C13*2.417</f>
        <v>61.23121094409728</v>
      </c>
      <c r="V13" s="8">
        <f>абс!T13*100000/'на 100 тыс'!$B13*2.417</f>
        <v>0</v>
      </c>
      <c r="W13" s="22">
        <f>абс!U13*100000/'на 100 тыс'!$C13*2.417</f>
        <v>0</v>
      </c>
      <c r="X13" s="12" t="s">
        <v>7</v>
      </c>
      <c r="Y13" s="7">
        <f>абс!W13*100000/'на 100 тыс'!$B13*2.417</f>
        <v>142.26015303119482</v>
      </c>
      <c r="Z13" s="8">
        <f>абс!X13*100000/'на 100 тыс'!$C13*2.417</f>
        <v>265.33524742442154</v>
      </c>
      <c r="AA13" s="8">
        <f>абс!Y13*100000/'на 100 тыс'!$B13*2.417</f>
        <v>0</v>
      </c>
      <c r="AB13" s="8">
        <f>абс!Z13*100000/'на 100 тыс'!$C13*2.417</f>
        <v>0</v>
      </c>
      <c r="AC13" s="8">
        <f>абс!AA13*100000/'на 100 тыс'!$B13*2.417</f>
        <v>40.64575800891281</v>
      </c>
      <c r="AD13" s="22">
        <f>абс!AB13*100000/'на 100 тыс'!$C13*2.417</f>
        <v>61.23121094409728</v>
      </c>
      <c r="AE13" s="7">
        <f>абс!AC13*100000/'на 100 тыс'!$B13*2.417</f>
        <v>60.968637013369204</v>
      </c>
      <c r="AF13" s="22">
        <f>абс!AD13*100000/'на 100 тыс'!$C13*2.417</f>
        <v>122.46242188819456</v>
      </c>
      <c r="AG13" s="7">
        <f>абс!AE13*100000/'на 100 тыс'!$B13*2.417</f>
        <v>20.322879004456404</v>
      </c>
      <c r="AH13" s="22">
        <f>абс!AF13*100000/'на 100 тыс'!$C13*2.417</f>
        <v>40.82080729606485</v>
      </c>
      <c r="AI13" s="7">
        <f>абс!AG13*100000/'на 100 тыс'!$B13*2.417</f>
        <v>243.87454805347681</v>
      </c>
      <c r="AJ13" s="22">
        <f>абс!AH13*100000/'на 100 тыс'!$C13*2.417</f>
        <v>102.05201824016213</v>
      </c>
      <c r="AK13" s="7">
        <f>абс!AI13*100000/'на 100 тыс'!$B13*2.417</f>
        <v>142.26015303119482</v>
      </c>
      <c r="AL13" s="22">
        <f>абс!AJ13*100000/'на 100 тыс'!$C13*2.417</f>
        <v>163.2832291842594</v>
      </c>
      <c r="AM13" s="13">
        <f>абс!AK13*100000/'на 100 тыс'!$B13*2.417</f>
        <v>121.93727402673841</v>
      </c>
      <c r="AN13" s="22">
        <f>абс!AL13*100000/'на 100 тыс'!$C13*2.417</f>
        <v>163.2832291842594</v>
      </c>
      <c r="AO13" s="7">
        <f>абс!AM13*100000/'на 100 тыс'!$B13*2.417</f>
        <v>20.322879004456404</v>
      </c>
      <c r="AP13" s="22">
        <f>абс!AN13*100000/'на 100 тыс'!$C13*2.417</f>
        <v>61.23121094409728</v>
      </c>
    </row>
    <row r="14" spans="1:42" ht="12.75">
      <c r="A14" s="3" t="s">
        <v>8</v>
      </c>
      <c r="B14" s="35">
        <v>76713</v>
      </c>
      <c r="C14" s="93">
        <v>77525</v>
      </c>
      <c r="D14" s="183">
        <f>абс!B14*100000/'на 100 тыс'!$B14*2.417</f>
        <v>154.3845241354138</v>
      </c>
      <c r="E14" s="177">
        <f>абс!C14*100000/'на 100 тыс'!$C14*2.417</f>
        <v>146.53208642373428</v>
      </c>
      <c r="F14" s="119">
        <f>абс!D14*100000/'на 100 тыс'!$B14*2.417</f>
        <v>151.23381956122168</v>
      </c>
      <c r="G14" s="123">
        <f>абс!E14*100000/'на 100 тыс'!$C14*2.417</f>
        <v>146.53208642373428</v>
      </c>
      <c r="H14" s="7">
        <f>абс!F14*100000/'на 100 тыс'!$B14*2.417</f>
        <v>415.89300379335964</v>
      </c>
      <c r="I14" s="8">
        <f>абс!G14*100000/'на 100 тыс'!$C14*2.417</f>
        <v>526.8919703321509</v>
      </c>
      <c r="J14" s="8">
        <f>абс!H14*100000/'на 100 тыс'!$B14*2.417</f>
        <v>242.6042522127931</v>
      </c>
      <c r="K14" s="8">
        <f>абс!I14*100000/'на 100 тыс'!$C14*2.417</f>
        <v>330.47662044501766</v>
      </c>
      <c r="L14" s="8">
        <f>абс!J14*100000/'на 100 тыс'!$B14*2.417</f>
        <v>34.6577503161133</v>
      </c>
      <c r="M14" s="8">
        <f>абс!K14*100000/'на 100 тыс'!$C14*2.417</f>
        <v>12.470815865849724</v>
      </c>
      <c r="N14" s="8">
        <f>абс!L14*100000/'на 100 тыс'!$B14*2.417</f>
        <v>100.82254637414779</v>
      </c>
      <c r="O14" s="8">
        <f>абс!M14*100000/'на 100 тыс'!$C14*2.417</f>
        <v>137.17897452434698</v>
      </c>
      <c r="P14" s="8">
        <f>абс!N14*100000/'на 100 тыс'!$B14*2.417</f>
        <v>81.91831892899508</v>
      </c>
      <c r="Q14" s="38">
        <f>абс!O14*100000/'на 100 тыс'!$C14*2.417</f>
        <v>71.70719122863592</v>
      </c>
      <c r="R14" s="9">
        <f>абс!P14*100000/'на 100 тыс'!$B14*2.417</f>
        <v>0</v>
      </c>
      <c r="S14" s="41">
        <f>абс!Q14*100000/'на 100 тыс'!$C14*2.417</f>
        <v>0</v>
      </c>
      <c r="T14" s="13">
        <f>абс!R14*100000/'на 100 тыс'!$B14*2.417</f>
        <v>40.95915946449754</v>
      </c>
      <c r="U14" s="8">
        <f>абс!S14*100000/'на 100 тыс'!$C14*2.417</f>
        <v>24.94163173169945</v>
      </c>
      <c r="V14" s="8">
        <f>абс!T14*100000/'на 100 тыс'!$B14*2.417</f>
        <v>15.753522870960593</v>
      </c>
      <c r="W14" s="22">
        <f>абс!U14*100000/'на 100 тыс'!$C14*2.417</f>
        <v>12.470815865849724</v>
      </c>
      <c r="X14" s="12" t="s">
        <v>8</v>
      </c>
      <c r="Y14" s="7">
        <f>абс!W14*100000/'на 100 тыс'!$B14*2.417</f>
        <v>116.57606924510839</v>
      </c>
      <c r="Z14" s="8">
        <f>абс!X14*100000/'на 100 тыс'!$C14*2.417</f>
        <v>112.23734279264752</v>
      </c>
      <c r="AA14" s="8">
        <f>абс!Y14*100000/'на 100 тыс'!$B14*2.417</f>
        <v>12.602818296768474</v>
      </c>
      <c r="AB14" s="8">
        <f>абс!Z14*100000/'на 100 тыс'!$C14*2.417</f>
        <v>9.353111899387294</v>
      </c>
      <c r="AC14" s="8">
        <f>абс!AA14*100000/'на 100 тыс'!$B14*2.417</f>
        <v>12.602818296768474</v>
      </c>
      <c r="AD14" s="22">
        <f>абс!AB14*100000/'на 100 тыс'!$C14*2.417</f>
        <v>34.294743631086746</v>
      </c>
      <c r="AE14" s="7">
        <f>абс!AC14*100000/'на 100 тыс'!$B14*2.417</f>
        <v>88.21972807737932</v>
      </c>
      <c r="AF14" s="22">
        <f>абс!AD14*100000/'на 100 тыс'!$C14*2.417</f>
        <v>53.00096742986133</v>
      </c>
      <c r="AG14" s="7">
        <f>абс!AE14*100000/'на 100 тыс'!$B14*2.417</f>
        <v>6.301409148384237</v>
      </c>
      <c r="AH14" s="22">
        <f>абс!AF14*100000/'на 100 тыс'!$C14*2.417</f>
        <v>15.588519832312157</v>
      </c>
      <c r="AI14" s="7">
        <f>абс!AG14*100000/'на 100 тыс'!$B14*2.417</f>
        <v>138.6310012644532</v>
      </c>
      <c r="AJ14" s="22">
        <f>абс!AH14*100000/'на 100 тыс'!$C14*2.417</f>
        <v>34.294743631086746</v>
      </c>
      <c r="AK14" s="7">
        <f>абс!AI14*100000/'на 100 тыс'!$B14*2.417</f>
        <v>40.95915946449754</v>
      </c>
      <c r="AL14" s="22">
        <f>абс!AJ14*100000/'на 100 тыс'!$C14*2.417</f>
        <v>3.117703966462431</v>
      </c>
      <c r="AM14" s="13">
        <f>абс!AK14*100000/'на 100 тыс'!$B14*2.417</f>
        <v>18.90422744515271</v>
      </c>
      <c r="AN14" s="22">
        <f>абс!AL14*100000/'на 100 тыс'!$C14*2.417</f>
        <v>3.117703966462431</v>
      </c>
      <c r="AO14" s="7">
        <f>абс!AM14*100000/'на 100 тыс'!$B14*2.417</f>
        <v>15.753522870960593</v>
      </c>
      <c r="AP14" s="22">
        <f>абс!AN14*100000/'на 100 тыс'!$C14*2.417</f>
        <v>9.353111899387294</v>
      </c>
    </row>
    <row r="15" spans="1:42" ht="12.75">
      <c r="A15" s="3" t="s">
        <v>9</v>
      </c>
      <c r="B15" s="35">
        <v>36246</v>
      </c>
      <c r="C15" s="93">
        <v>35998</v>
      </c>
      <c r="D15" s="183">
        <f>абс!B15*100000/'на 100 тыс'!$B15*2.417</f>
        <v>160.0397285217679</v>
      </c>
      <c r="E15" s="177">
        <f>абс!C15*100000/'на 100 тыс'!$C15*2.417</f>
        <v>208.14211900661144</v>
      </c>
      <c r="F15" s="119">
        <f>абс!D15*100000/'на 100 тыс'!$B15*2.417</f>
        <v>160.0397285217679</v>
      </c>
      <c r="G15" s="123">
        <f>абс!E15*100000/'на 100 тыс'!$C15*2.417</f>
        <v>208.14211900661144</v>
      </c>
      <c r="H15" s="7">
        <f>абс!F15*100000/'на 100 тыс'!$B15*2.417</f>
        <v>573.4756938696684</v>
      </c>
      <c r="I15" s="8">
        <f>абс!G15*100000/'на 100 тыс'!$C15*2.417</f>
        <v>503.569642757931</v>
      </c>
      <c r="J15" s="8">
        <f>абс!H15*100000/'на 100 тыс'!$B15*2.417</f>
        <v>293.4061689565745</v>
      </c>
      <c r="K15" s="8">
        <f>абс!I15*100000/'на 100 тыс'!$C15*2.417</f>
        <v>194.71359519973328</v>
      </c>
      <c r="L15" s="8">
        <f>абс!J15*100000/'на 100 тыс'!$B15*2.417</f>
        <v>40.009932130441975</v>
      </c>
      <c r="M15" s="8">
        <f>абс!K15*100000/'на 100 тыс'!$C15*2.417</f>
        <v>13.428523806878157</v>
      </c>
      <c r="N15" s="8">
        <f>абс!L15*100000/'на 100 тыс'!$B15*2.417</f>
        <v>200.0496606522099</v>
      </c>
      <c r="O15" s="8">
        <f>абс!M15*100000/'на 100 тыс'!$C15*2.417</f>
        <v>221.57064281348963</v>
      </c>
      <c r="P15" s="8">
        <f>абс!N15*100000/'на 100 тыс'!$B15*2.417</f>
        <v>113.36147436958561</v>
      </c>
      <c r="Q15" s="38">
        <f>абс!O15*100000/'на 100 тыс'!$C15*2.417</f>
        <v>140.99949997222066</v>
      </c>
      <c r="R15" s="9">
        <f>абс!P15*100000/'на 100 тыс'!$B15*2.417</f>
        <v>6.668322021740329</v>
      </c>
      <c r="S15" s="41">
        <f>абс!Q15*100000/'на 100 тыс'!$C15*2.417</f>
        <v>6.714261903439079</v>
      </c>
      <c r="T15" s="13">
        <f>абс!R15*100000/'на 100 тыс'!$B15*2.417</f>
        <v>80.01986426088395</v>
      </c>
      <c r="U15" s="8">
        <f>абс!S15*100000/'на 100 тыс'!$C15*2.417</f>
        <v>80.57114284126895</v>
      </c>
      <c r="V15" s="8">
        <f>абс!T15*100000/'на 100 тыс'!$B15*2.417</f>
        <v>13.336644043480659</v>
      </c>
      <c r="W15" s="22">
        <f>абс!U15*100000/'на 100 тыс'!$C15*2.417</f>
        <v>20.142785710317238</v>
      </c>
      <c r="X15" s="12" t="s">
        <v>9</v>
      </c>
      <c r="Y15" s="7">
        <f>абс!W15*100000/'на 100 тыс'!$B15*2.417</f>
        <v>200.0496606522099</v>
      </c>
      <c r="Z15" s="8">
        <f>абс!X15*100000/'на 100 тыс'!$C15*2.417</f>
        <v>208.14211900661144</v>
      </c>
      <c r="AA15" s="8">
        <f>абс!Y15*100000/'на 100 тыс'!$B15*2.417</f>
        <v>0</v>
      </c>
      <c r="AB15" s="8">
        <f>абс!Z15*100000/'на 100 тыс'!$C15*2.417</f>
        <v>20.142785710317238</v>
      </c>
      <c r="AC15" s="8">
        <f>абс!AA15*100000/'на 100 тыс'!$B15*2.417</f>
        <v>60.01489819566297</v>
      </c>
      <c r="AD15" s="22">
        <f>абс!AB15*100000/'на 100 тыс'!$C15*2.417</f>
        <v>80.57114284126895</v>
      </c>
      <c r="AE15" s="7">
        <f>абс!AC15*100000/'на 100 тыс'!$B15*2.417</f>
        <v>73.35154223914363</v>
      </c>
      <c r="AF15" s="22">
        <f>абс!AD15*100000/'на 100 тыс'!$C15*2.417</f>
        <v>73.85688093782987</v>
      </c>
      <c r="AG15" s="7">
        <f>абс!AE15*100000/'на 100 тыс'!$B15*2.417</f>
        <v>326.7477790652762</v>
      </c>
      <c r="AH15" s="22">
        <f>абс!AF15*100000/'на 100 тыс'!$C15*2.417</f>
        <v>60.42835713095172</v>
      </c>
      <c r="AI15" s="7">
        <f>абс!AG15*100000/'на 100 тыс'!$B15*2.417</f>
        <v>40.009932130441975</v>
      </c>
      <c r="AJ15" s="22">
        <f>абс!AH15*100000/'на 100 тыс'!$C15*2.417</f>
        <v>67.1426190343908</v>
      </c>
      <c r="AK15" s="7">
        <f>абс!AI15*100000/'на 100 тыс'!$B15*2.417</f>
        <v>46.678254152182305</v>
      </c>
      <c r="AL15" s="22">
        <f>абс!AJ15*100000/'на 100 тыс'!$C15*2.417</f>
        <v>120.85671426190343</v>
      </c>
      <c r="AM15" s="13">
        <f>абс!AK15*100000/'на 100 тыс'!$B15*2.417</f>
        <v>26.673288086961318</v>
      </c>
      <c r="AN15" s="22">
        <f>абс!AL15*100000/'на 100 тыс'!$C15*2.417</f>
        <v>107.42819045502526</v>
      </c>
      <c r="AO15" s="7">
        <f>абс!AM15*100000/'на 100 тыс'!$B15*2.417</f>
        <v>80.01986426088395</v>
      </c>
      <c r="AP15" s="22">
        <f>абс!AN15*100000/'на 100 тыс'!$C15*2.417</f>
        <v>40.285571420634476</v>
      </c>
    </row>
    <row r="16" spans="1:42" ht="12.75">
      <c r="A16" s="3" t="s">
        <v>10</v>
      </c>
      <c r="B16" s="35">
        <v>16631</v>
      </c>
      <c r="C16" s="93">
        <v>16585</v>
      </c>
      <c r="D16" s="183">
        <f>абс!B16*100000/'на 100 тыс'!$B16*2.417</f>
        <v>377.8606217305032</v>
      </c>
      <c r="E16" s="177">
        <f>абс!C16*100000/'на 100 тыс'!$C16*2.417</f>
        <v>306.0416038589086</v>
      </c>
      <c r="F16" s="119">
        <f>абс!D16*100000/'на 100 тыс'!$B16*2.417</f>
        <v>377.8606217305032</v>
      </c>
      <c r="G16" s="123">
        <f>абс!E16*100000/'на 100 тыс'!$C16*2.417</f>
        <v>306.0416038589086</v>
      </c>
      <c r="H16" s="7">
        <f>абс!F16*100000/'на 100 тыс'!$B16*2.417</f>
        <v>653.9895376104864</v>
      </c>
      <c r="I16" s="8">
        <f>абс!G16*100000/'на 100 тыс'!$C16*2.417</f>
        <v>466.34911064214646</v>
      </c>
      <c r="J16" s="8">
        <f>абс!H16*100000/'на 100 тыс'!$B16*2.417</f>
        <v>305.1951175515603</v>
      </c>
      <c r="K16" s="8">
        <f>абс!I16*100000/'на 100 тыс'!$C16*2.417</f>
        <v>276.8947844437745</v>
      </c>
      <c r="L16" s="8">
        <f>абс!J16*100000/'на 100 тыс'!$B16*2.417</f>
        <v>29.066201671577172</v>
      </c>
      <c r="M16" s="8">
        <f>абс!K16*100000/'на 100 тыс'!$C16*2.417</f>
        <v>43.720229122701234</v>
      </c>
      <c r="N16" s="8">
        <f>абс!L16*100000/'на 100 тыс'!$B16*2.417</f>
        <v>145.33100835788585</v>
      </c>
      <c r="O16" s="8">
        <f>абс!M16*100000/'на 100 тыс'!$C16*2.417</f>
        <v>102.01386795296953</v>
      </c>
      <c r="P16" s="8">
        <f>абс!N16*100000/'на 100 тыс'!$B16*2.417</f>
        <v>43.59930250736576</v>
      </c>
      <c r="Q16" s="38">
        <f>абс!O16*100000/'на 100 тыс'!$C16*2.417</f>
        <v>87.44045824540247</v>
      </c>
      <c r="R16" s="9">
        <f>абс!P16*100000/'на 100 тыс'!$B16*2.417</f>
        <v>0</v>
      </c>
      <c r="S16" s="41">
        <f>абс!Q16*100000/'на 100 тыс'!$C16*2.417</f>
        <v>0</v>
      </c>
      <c r="T16" s="13">
        <f>абс!R16*100000/'на 100 тыс'!$B16*2.417</f>
        <v>87.19860501473153</v>
      </c>
      <c r="U16" s="8">
        <f>абс!S16*100000/'на 100 тыс'!$C16*2.417</f>
        <v>29.146819415134154</v>
      </c>
      <c r="V16" s="8">
        <f>абс!T16*100000/'на 100 тыс'!$B16*2.417</f>
        <v>29.066201671577172</v>
      </c>
      <c r="W16" s="22">
        <f>абс!U16*100000/'на 100 тыс'!$C16*2.417</f>
        <v>0</v>
      </c>
      <c r="X16" s="12" t="s">
        <v>10</v>
      </c>
      <c r="Y16" s="7">
        <f>абс!W16*100000/'на 100 тыс'!$B16*2.417</f>
        <v>261.5958150441946</v>
      </c>
      <c r="Z16" s="8">
        <f>абс!X16*100000/'на 100 тыс'!$C16*2.417</f>
        <v>262.32137473620736</v>
      </c>
      <c r="AA16" s="8">
        <f>абс!Y16*100000/'на 100 тыс'!$B16*2.417</f>
        <v>0</v>
      </c>
      <c r="AB16" s="8">
        <f>абс!Z16*100000/'на 100 тыс'!$C16*2.417</f>
        <v>0</v>
      </c>
      <c r="AC16" s="8">
        <f>абс!AA16*100000/'на 100 тыс'!$B16*2.417</f>
        <v>43.59930250736576</v>
      </c>
      <c r="AD16" s="22">
        <f>абс!AB16*100000/'на 100 тыс'!$C16*2.417</f>
        <v>43.720229122701234</v>
      </c>
      <c r="AE16" s="7">
        <f>абс!AC16*100000/'на 100 тыс'!$B16*2.417</f>
        <v>145.33100835788585</v>
      </c>
      <c r="AF16" s="22">
        <f>абс!AD16*100000/'на 100 тыс'!$C16*2.417</f>
        <v>189.454326198372</v>
      </c>
      <c r="AG16" s="7">
        <f>абс!AE16*100000/'на 100 тыс'!$B16*2.417</f>
        <v>72.66550417894292</v>
      </c>
      <c r="AH16" s="22">
        <f>абс!AF16*100000/'на 100 тыс'!$C16*2.417</f>
        <v>131.16068736810368</v>
      </c>
      <c r="AI16" s="7">
        <f>абс!AG16*100000/'на 100 тыс'!$B16*2.417</f>
        <v>130.7979075220973</v>
      </c>
      <c r="AJ16" s="22">
        <f>абс!AH16*100000/'на 100 тыс'!$C16*2.417</f>
        <v>29.146819415134154</v>
      </c>
      <c r="AK16" s="7">
        <f>абс!AI16*100000/'на 100 тыс'!$B16*2.417</f>
        <v>174.39721002946305</v>
      </c>
      <c r="AL16" s="22">
        <f>абс!AJ16*100000/'на 100 тыс'!$C16*2.417</f>
        <v>116.58727766053661</v>
      </c>
      <c r="AM16" s="13">
        <f>абс!AK16*100000/'на 100 тыс'!$B16*2.417</f>
        <v>174.39721002946305</v>
      </c>
      <c r="AN16" s="22">
        <f>абс!AL16*100000/'на 100 тыс'!$C16*2.417</f>
        <v>102.01386795296953</v>
      </c>
      <c r="AO16" s="7">
        <f>абс!AM16*100000/'на 100 тыс'!$B16*2.417</f>
        <v>29.066201671577172</v>
      </c>
      <c r="AP16" s="22">
        <f>абс!AN16*100000/'на 100 тыс'!$C16*2.417</f>
        <v>131.16068736810368</v>
      </c>
    </row>
    <row r="17" spans="1:42" ht="12" customHeight="1">
      <c r="A17" s="3" t="s">
        <v>11</v>
      </c>
      <c r="B17" s="35">
        <v>10548</v>
      </c>
      <c r="C17" s="93">
        <v>10450</v>
      </c>
      <c r="D17" s="183">
        <f>абс!B17*100000/'на 100 тыс'!$B17*2.417</f>
        <v>206.2286689419795</v>
      </c>
      <c r="E17" s="177">
        <f>абс!C17*100000/'на 100 тыс'!$C17*2.417</f>
        <v>138.77511961722487</v>
      </c>
      <c r="F17" s="119">
        <f>абс!D17*100000/'на 100 тыс'!$B17*2.417</f>
        <v>206.2286689419795</v>
      </c>
      <c r="G17" s="123">
        <f>абс!E17*100000/'на 100 тыс'!$C17*2.417</f>
        <v>115.64593301435407</v>
      </c>
      <c r="H17" s="7">
        <f>абс!F17*100000/'на 100 тыс'!$B17*2.417</f>
        <v>549.943117178612</v>
      </c>
      <c r="I17" s="8">
        <f>абс!G17*100000/'на 100 тыс'!$C17*2.417</f>
        <v>531.9712918660287</v>
      </c>
      <c r="J17" s="8">
        <f>абс!H17*100000/'на 100 тыс'!$B17*2.417</f>
        <v>229.14296549108835</v>
      </c>
      <c r="K17" s="8">
        <f>абс!I17*100000/'на 100 тыс'!$C17*2.417</f>
        <v>138.77511961722487</v>
      </c>
      <c r="L17" s="8">
        <f>абс!J17*100000/'на 100 тыс'!$B17*2.417</f>
        <v>45.82859309821767</v>
      </c>
      <c r="M17" s="8">
        <f>абс!K17*100000/'на 100 тыс'!$C17*2.417</f>
        <v>0</v>
      </c>
      <c r="N17" s="8">
        <f>абс!L17*100000/'на 100 тыс'!$B17*2.417</f>
        <v>45.82859309821767</v>
      </c>
      <c r="O17" s="8">
        <f>абс!M17*100000/'на 100 тыс'!$C17*2.417</f>
        <v>208.16267942583733</v>
      </c>
      <c r="P17" s="8">
        <f>абс!N17*100000/'на 100 тыс'!$B17*2.417</f>
        <v>45.82859309821767</v>
      </c>
      <c r="Q17" s="38">
        <f>абс!O17*100000/'на 100 тыс'!$C17*2.417</f>
        <v>185.0334928229665</v>
      </c>
      <c r="R17" s="9">
        <f>абс!P17*100000/'на 100 тыс'!$B17*2.417</f>
        <v>0</v>
      </c>
      <c r="S17" s="41">
        <f>абс!Q17*100000/'на 100 тыс'!$C17*2.417</f>
        <v>23.129186602870814</v>
      </c>
      <c r="T17" s="13">
        <f>абс!R17*100000/'на 100 тыс'!$B17*2.417</f>
        <v>68.7428896473265</v>
      </c>
      <c r="U17" s="8">
        <f>абс!S17*100000/'на 100 тыс'!$C17*2.417</f>
        <v>69.38755980861244</v>
      </c>
      <c r="V17" s="8">
        <f>абс!T17*100000/'на 100 тыс'!$B17*2.417</f>
        <v>0</v>
      </c>
      <c r="W17" s="22">
        <f>абс!U17*100000/'на 100 тыс'!$C17*2.417</f>
        <v>0</v>
      </c>
      <c r="X17" s="12" t="s">
        <v>11</v>
      </c>
      <c r="Y17" s="7">
        <f>абс!W17*100000/'на 100 тыс'!$B17*2.417</f>
        <v>68.7428896473265</v>
      </c>
      <c r="Z17" s="8">
        <f>абс!X17*100000/'на 100 тыс'!$C17*2.417</f>
        <v>185.0334928229665</v>
      </c>
      <c r="AA17" s="8">
        <f>абс!Y17*100000/'на 100 тыс'!$B17*2.417</f>
        <v>0</v>
      </c>
      <c r="AB17" s="8">
        <f>абс!Z17*100000/'на 100 тыс'!$C17*2.417</f>
        <v>92.51674641148325</v>
      </c>
      <c r="AC17" s="8">
        <f>абс!AA17*100000/'на 100 тыс'!$B17*2.417</f>
        <v>22.914296549108833</v>
      </c>
      <c r="AD17" s="22">
        <f>абс!AB17*100000/'на 100 тыс'!$C17*2.417</f>
        <v>23.129186602870814</v>
      </c>
      <c r="AE17" s="7">
        <f>абс!AC17*100000/'на 100 тыс'!$B17*2.417</f>
        <v>22.914296549108833</v>
      </c>
      <c r="AF17" s="22">
        <f>абс!AD17*100000/'на 100 тыс'!$C17*2.417</f>
        <v>115.64593301435407</v>
      </c>
      <c r="AG17" s="7">
        <f>абс!AE17*100000/'на 100 тыс'!$B17*2.417</f>
        <v>114.57148274554417</v>
      </c>
      <c r="AH17" s="22">
        <f>абс!AF17*100000/'на 100 тыс'!$C17*2.417</f>
        <v>185.0334928229665</v>
      </c>
      <c r="AI17" s="7">
        <f>абс!AG17*100000/'на 100 тыс'!$B17*2.417</f>
        <v>160.40007584376184</v>
      </c>
      <c r="AJ17" s="22">
        <f>абс!AH17*100000/'на 100 тыс'!$C17*2.417</f>
        <v>115.64593301435407</v>
      </c>
      <c r="AK17" s="7">
        <f>абс!AI17*100000/'на 100 тыс'!$B17*2.417</f>
        <v>160.40007584376184</v>
      </c>
      <c r="AL17" s="22">
        <f>абс!AJ17*100000/'на 100 тыс'!$C17*2.417</f>
        <v>138.77511961722487</v>
      </c>
      <c r="AM17" s="13">
        <f>абс!AK17*100000/'на 100 тыс'!$B17*2.417</f>
        <v>160.40007584376184</v>
      </c>
      <c r="AN17" s="22">
        <f>абс!AL17*100000/'на 100 тыс'!$C17*2.417</f>
        <v>138.77511961722487</v>
      </c>
      <c r="AO17" s="7">
        <f>абс!AM17*100000/'на 100 тыс'!$B17*2.417</f>
        <v>206.2286689419795</v>
      </c>
      <c r="AP17" s="22">
        <f>абс!AN17*100000/'на 100 тыс'!$C17*2.417</f>
        <v>161.9043062200957</v>
      </c>
    </row>
    <row r="18" spans="1:42" ht="12.75">
      <c r="A18" s="3" t="s">
        <v>12</v>
      </c>
      <c r="B18" s="35">
        <v>20030</v>
      </c>
      <c r="C18" s="93">
        <v>19891</v>
      </c>
      <c r="D18" s="183">
        <f>абс!B18*100000/'на 100 тыс'!$B18*2.417</f>
        <v>374.0738891662506</v>
      </c>
      <c r="E18" s="177">
        <f>абс!C18*100000/'на 100 тыс'!$C18*2.417</f>
        <v>206.57081091951133</v>
      </c>
      <c r="F18" s="119">
        <f>абс!D18*100000/'на 100 тыс'!$B18*2.417</f>
        <v>374.0738891662506</v>
      </c>
      <c r="G18" s="123">
        <f>абс!E18*100000/'на 100 тыс'!$C18*2.417</f>
        <v>206.57081091951133</v>
      </c>
      <c r="H18" s="7">
        <f>абс!F18*100000/'на 100 тыс'!$B18*2.417</f>
        <v>639.5456814777833</v>
      </c>
      <c r="I18" s="8">
        <f>абс!G18*100000/'на 100 тыс'!$C18*2.417</f>
        <v>753.3758986476296</v>
      </c>
      <c r="J18" s="8">
        <f>абс!H18*100000/'на 100 тыс'!$B18*2.417</f>
        <v>362.0069895157264</v>
      </c>
      <c r="K18" s="8">
        <f>абс!I18*100000/'на 100 тыс'!$C18*2.417</f>
        <v>449.59529435423053</v>
      </c>
      <c r="L18" s="8">
        <f>абс!J18*100000/'на 100 тыс'!$B18*2.417</f>
        <v>36.20069895157264</v>
      </c>
      <c r="M18" s="8">
        <f>абс!K18*100000/'на 100 тыс'!$C18*2.417</f>
        <v>36.453672515207884</v>
      </c>
      <c r="N18" s="8">
        <f>абс!L18*100000/'на 100 тыс'!$B18*2.417</f>
        <v>193.07039440838741</v>
      </c>
      <c r="O18" s="8">
        <f>абс!M18*100000/'на 100 тыс'!$C18*2.417</f>
        <v>182.2683625760394</v>
      </c>
      <c r="P18" s="8">
        <f>абс!N18*100000/'на 100 тыс'!$B18*2.417</f>
        <v>193.07039440838741</v>
      </c>
      <c r="Q18" s="38">
        <f>абс!O18*100000/'на 100 тыс'!$C18*2.417</f>
        <v>170.11713840430343</v>
      </c>
      <c r="R18" s="9">
        <f>абс!P18*100000/'на 100 тыс'!$B18*2.417</f>
        <v>0</v>
      </c>
      <c r="S18" s="41">
        <f>абс!Q18*100000/'на 100 тыс'!$C18*2.417</f>
        <v>0</v>
      </c>
      <c r="T18" s="13">
        <f>абс!R18*100000/'на 100 тыс'!$B18*2.417</f>
        <v>36.20069895157264</v>
      </c>
      <c r="U18" s="8">
        <f>абс!S18*100000/'на 100 тыс'!$C18*2.417</f>
        <v>72.90734503041577</v>
      </c>
      <c r="V18" s="8">
        <f>абс!T18*100000/'на 100 тыс'!$B18*2.417</f>
        <v>12.066899650524213</v>
      </c>
      <c r="W18" s="22">
        <f>абс!U18*100000/'на 100 тыс'!$C18*2.417</f>
        <v>12.15122417173596</v>
      </c>
      <c r="X18" s="12" t="s">
        <v>12</v>
      </c>
      <c r="Y18" s="7">
        <f>абс!W18*100000/'на 100 тыс'!$B18*2.417</f>
        <v>156.86969545681478</v>
      </c>
      <c r="Z18" s="8">
        <f>абс!X18*100000/'на 100 тыс'!$C18*2.417</f>
        <v>145.81469006083154</v>
      </c>
      <c r="AA18" s="8">
        <f>абс!Y18*100000/'на 100 тыс'!$B18*2.417</f>
        <v>0</v>
      </c>
      <c r="AB18" s="8">
        <f>абс!Z18*100000/'на 100 тыс'!$C18*2.417</f>
        <v>12.15122417173596</v>
      </c>
      <c r="AC18" s="8">
        <f>абс!AA18*100000/'на 100 тыс'!$B18*2.417</f>
        <v>60.33449825262106</v>
      </c>
      <c r="AD18" s="22">
        <f>абс!AB18*100000/'на 100 тыс'!$C18*2.417</f>
        <v>60.7561208586798</v>
      </c>
      <c r="AE18" s="7">
        <f>абс!AC18*100000/'на 100 тыс'!$B18*2.417</f>
        <v>60.33449825262106</v>
      </c>
      <c r="AF18" s="22">
        <f>абс!AD18*100000/'на 100 тыс'!$C18*2.417</f>
        <v>60.7561208586798</v>
      </c>
      <c r="AG18" s="7">
        <f>абс!AE18*100000/'на 100 тыс'!$B18*2.417</f>
        <v>193.07039440838741</v>
      </c>
      <c r="AH18" s="22">
        <f>абс!AF18*100000/'на 100 тыс'!$C18*2.417</f>
        <v>36.453672515207884</v>
      </c>
      <c r="AI18" s="7">
        <f>абс!AG18*100000/'на 100 тыс'!$B18*2.417</f>
        <v>12.066899650524213</v>
      </c>
      <c r="AJ18" s="22">
        <f>абс!AH18*100000/'на 100 тыс'!$C18*2.417</f>
        <v>36.453672515207884</v>
      </c>
      <c r="AK18" s="7">
        <f>абс!AI18*100000/'на 100 тыс'!$B18*2.417</f>
        <v>156.86969545681478</v>
      </c>
      <c r="AL18" s="22">
        <f>абс!AJ18*100000/'на 100 тыс'!$C18*2.417</f>
        <v>157.96591423256748</v>
      </c>
      <c r="AM18" s="13">
        <f>абс!AK18*100000/'на 100 тыс'!$B18*2.417</f>
        <v>144.80279580629056</v>
      </c>
      <c r="AN18" s="22">
        <f>абс!AL18*100000/'на 100 тыс'!$C18*2.417</f>
        <v>145.81469006083154</v>
      </c>
      <c r="AO18" s="7">
        <f>абс!AM18*100000/'на 100 тыс'!$B18*2.417</f>
        <v>12.066899650524213</v>
      </c>
      <c r="AP18" s="22">
        <f>абс!AN18*100000/'на 100 тыс'!$C18*2.417</f>
        <v>12.15122417173596</v>
      </c>
    </row>
    <row r="19" spans="1:42" ht="12.75">
      <c r="A19" s="3" t="s">
        <v>13</v>
      </c>
      <c r="B19" s="35">
        <v>18096</v>
      </c>
      <c r="C19" s="93">
        <v>17800</v>
      </c>
      <c r="D19" s="183">
        <f>абс!B19*100000/'на 100 тыс'!$B19*2.417</f>
        <v>240.41777188328908</v>
      </c>
      <c r="E19" s="177">
        <f>абс!C19*100000/'на 100 тыс'!$C19*2.417</f>
        <v>190.1011235955056</v>
      </c>
      <c r="F19" s="119">
        <f>абс!D19*100000/'на 100 тыс'!$B19*2.417</f>
        <v>227.06122900088417</v>
      </c>
      <c r="G19" s="123">
        <f>абс!E19*100000/'на 100 тыс'!$C19*2.417</f>
        <v>190.1011235955056</v>
      </c>
      <c r="H19" s="7">
        <f>абс!F19*100000/'на 100 тыс'!$B19*2.417</f>
        <v>480.83554376657816</v>
      </c>
      <c r="I19" s="8">
        <f>абс!G19*100000/'на 100 тыс'!$C19*2.417</f>
        <v>597.4606741573033</v>
      </c>
      <c r="J19" s="8">
        <f>абс!H19*100000/'на 100 тыс'!$B19*2.417</f>
        <v>200.34814323607426</v>
      </c>
      <c r="K19" s="8">
        <f>абс!I19*100000/'на 100 тыс'!$C19*2.417</f>
        <v>190.1011235955056</v>
      </c>
      <c r="L19" s="8">
        <f>абс!J19*100000/'на 100 тыс'!$B19*2.417</f>
        <v>13.356542882404952</v>
      </c>
      <c r="M19" s="8">
        <f>абс!K19*100000/'на 100 тыс'!$C19*2.417</f>
        <v>13.578651685393258</v>
      </c>
      <c r="N19" s="8">
        <f>абс!L19*100000/'на 100 тыс'!$B19*2.417</f>
        <v>186.9916003536693</v>
      </c>
      <c r="O19" s="8">
        <f>абс!M19*100000/'на 100 тыс'!$C19*2.417</f>
        <v>353.04494382022466</v>
      </c>
      <c r="P19" s="8">
        <f>абс!N19*100000/'на 100 тыс'!$B19*2.417</f>
        <v>93.49580017683465</v>
      </c>
      <c r="Q19" s="38">
        <f>абс!O19*100000/'на 100 тыс'!$C19*2.417</f>
        <v>108.62921348314606</v>
      </c>
      <c r="R19" s="9">
        <f>абс!P19*100000/'на 100 тыс'!$B19*2.417</f>
        <v>13.356542882404952</v>
      </c>
      <c r="S19" s="41">
        <f>абс!Q19*100000/'на 100 тыс'!$C19*2.417</f>
        <v>0</v>
      </c>
      <c r="T19" s="13">
        <f>абс!R19*100000/'на 100 тыс'!$B19*2.417</f>
        <v>53.42617152961981</v>
      </c>
      <c r="U19" s="8">
        <f>абс!S19*100000/'на 100 тыс'!$C19*2.417</f>
        <v>81.47191011235955</v>
      </c>
      <c r="V19" s="8">
        <f>абс!T19*100000/'на 100 тыс'!$B19*2.417</f>
        <v>0</v>
      </c>
      <c r="W19" s="22">
        <f>абс!U19*100000/'на 100 тыс'!$C19*2.417</f>
        <v>0</v>
      </c>
      <c r="X19" s="12" t="s">
        <v>13</v>
      </c>
      <c r="Y19" s="7">
        <f>абс!W19*100000/'на 100 тыс'!$B19*2.417</f>
        <v>186.9916003536693</v>
      </c>
      <c r="Z19" s="8">
        <f>абс!X19*100000/'на 100 тыс'!$C19*2.417</f>
        <v>149.36516853932582</v>
      </c>
      <c r="AA19" s="8">
        <f>абс!Y19*100000/'на 100 тыс'!$B19*2.417</f>
        <v>13.356542882404952</v>
      </c>
      <c r="AB19" s="8">
        <f>абс!Z19*100000/'на 100 тыс'!$C19*2.417</f>
        <v>0</v>
      </c>
      <c r="AC19" s="8">
        <f>абс!AA19*100000/'на 100 тыс'!$B19*2.417</f>
        <v>80.1392572944297</v>
      </c>
      <c r="AD19" s="22">
        <f>абс!AB19*100000/'на 100 тыс'!$C19*2.417</f>
        <v>81.47191011235955</v>
      </c>
      <c r="AE19" s="7">
        <f>абс!AC19*100000/'на 100 тыс'!$B19*2.417</f>
        <v>53.42617152961981</v>
      </c>
      <c r="AF19" s="22">
        <f>абс!AD19*100000/'на 100 тыс'!$C19*2.417</f>
        <v>54.31460674157303</v>
      </c>
      <c r="AG19" s="7">
        <f>абс!AE19*100000/'на 100 тыс'!$B19*2.417</f>
        <v>160.2785145888594</v>
      </c>
      <c r="AH19" s="22">
        <f>абс!AF19*100000/'на 100 тыс'!$C19*2.417</f>
        <v>27.157303370786515</v>
      </c>
      <c r="AI19" s="7">
        <f>абс!AG19*100000/'на 100 тыс'!$B19*2.417</f>
        <v>146.92197170645446</v>
      </c>
      <c r="AJ19" s="22">
        <f>абс!AH19*100000/'на 100 тыс'!$C19*2.417</f>
        <v>108.62921348314606</v>
      </c>
      <c r="AK19" s="7">
        <f>абс!AI19*100000/'на 100 тыс'!$B19*2.417</f>
        <v>173.63505747126436</v>
      </c>
      <c r="AL19" s="22">
        <f>абс!AJ19*100000/'на 100 тыс'!$C19*2.417</f>
        <v>95.0505617977528</v>
      </c>
      <c r="AM19" s="13">
        <f>абс!AK19*100000/'на 100 тыс'!$B19*2.417</f>
        <v>173.63505747126436</v>
      </c>
      <c r="AN19" s="22">
        <f>абс!AL19*100000/'на 100 тыс'!$C19*2.417</f>
        <v>95.0505617977528</v>
      </c>
      <c r="AO19" s="7">
        <f>абс!AM19*100000/'на 100 тыс'!$B19*2.417</f>
        <v>53.42617152961981</v>
      </c>
      <c r="AP19" s="22">
        <f>абс!AN19*100000/'на 100 тыс'!$C19*2.417</f>
        <v>54.31460674157303</v>
      </c>
    </row>
    <row r="20" spans="1:42" ht="12.75">
      <c r="A20" s="3" t="s">
        <v>14</v>
      </c>
      <c r="B20" s="35">
        <v>9167</v>
      </c>
      <c r="C20" s="93">
        <v>9041</v>
      </c>
      <c r="D20" s="183">
        <f>абс!B20*100000/'на 100 тыс'!$B20*2.417</f>
        <v>237.29682556997926</v>
      </c>
      <c r="E20" s="177">
        <f>абс!C20*100000/'на 100 тыс'!$C20*2.417</f>
        <v>106.93507355381041</v>
      </c>
      <c r="F20" s="119">
        <f>абс!D20*100000/'на 100 тыс'!$B20*2.417</f>
        <v>237.29682556997926</v>
      </c>
      <c r="G20" s="123">
        <f>абс!E20*100000/'на 100 тыс'!$C20*2.417</f>
        <v>106.93507355381041</v>
      </c>
      <c r="H20" s="7">
        <f>абс!F20*100000/'на 100 тыс'!$B20*2.417</f>
        <v>870.0883604232573</v>
      </c>
      <c r="I20" s="8">
        <f>абс!G20*100000/'на 100 тыс'!$C20*2.417</f>
        <v>748.5455148766729</v>
      </c>
      <c r="J20" s="8">
        <f>абс!H20*100000/'на 100 тыс'!$B20*2.417</f>
        <v>290.0294534744191</v>
      </c>
      <c r="K20" s="8">
        <f>абс!I20*100000/'на 100 тыс'!$C20*2.417</f>
        <v>427.74029421524165</v>
      </c>
      <c r="L20" s="8">
        <f>абс!J20*100000/'на 100 тыс'!$B20*2.417</f>
        <v>52.73262790443984</v>
      </c>
      <c r="M20" s="8">
        <f>абс!K20*100000/'на 100 тыс'!$C20*2.417</f>
        <v>0</v>
      </c>
      <c r="N20" s="8">
        <f>абс!L20*100000/'на 100 тыс'!$B20*2.417</f>
        <v>316.395767426639</v>
      </c>
      <c r="O20" s="8">
        <f>абс!M20*100000/'на 100 тыс'!$C20*2.417</f>
        <v>213.87014710762082</v>
      </c>
      <c r="P20" s="8">
        <f>абс!N20*100000/'на 100 тыс'!$B20*2.417</f>
        <v>158.1978837133195</v>
      </c>
      <c r="Q20" s="38">
        <f>абс!O20*100000/'на 100 тыс'!$C20*2.417</f>
        <v>187.13637871916822</v>
      </c>
      <c r="R20" s="9">
        <f>абс!P20*100000/'на 100 тыс'!$B20*2.417</f>
        <v>0</v>
      </c>
      <c r="S20" s="41">
        <f>абс!Q20*100000/'на 100 тыс'!$C20*2.417</f>
        <v>0</v>
      </c>
      <c r="T20" s="13">
        <f>абс!R20*100000/'на 100 тыс'!$B20*2.417</f>
        <v>184.56419766553944</v>
      </c>
      <c r="U20" s="8">
        <f>абс!S20*100000/'на 100 тыс'!$C20*2.417</f>
        <v>26.733768388452603</v>
      </c>
      <c r="V20" s="8">
        <f>абс!T20*100000/'на 100 тыс'!$B20*2.417</f>
        <v>26.36631395221992</v>
      </c>
      <c r="W20" s="22">
        <f>абс!U20*100000/'на 100 тыс'!$C20*2.417</f>
        <v>26.733768388452603</v>
      </c>
      <c r="X20" s="12" t="s">
        <v>14</v>
      </c>
      <c r="Y20" s="7">
        <f>абс!W20*100000/'на 100 тыс'!$B20*2.417</f>
        <v>290.0294534744191</v>
      </c>
      <c r="Z20" s="8">
        <f>абс!X20*100000/'на 100 тыс'!$C20*2.417</f>
        <v>133.66884194226301</v>
      </c>
      <c r="AA20" s="8">
        <f>абс!Y20*100000/'на 100 тыс'!$B20*2.417</f>
        <v>26.36631395221992</v>
      </c>
      <c r="AB20" s="8">
        <f>абс!Z20*100000/'на 100 тыс'!$C20*2.417</f>
        <v>26.733768388452603</v>
      </c>
      <c r="AC20" s="8">
        <f>абс!AA20*100000/'на 100 тыс'!$B20*2.417</f>
        <v>105.46525580887968</v>
      </c>
      <c r="AD20" s="22">
        <f>абс!AB20*100000/'на 100 тыс'!$C20*2.417</f>
        <v>26.733768388452603</v>
      </c>
      <c r="AE20" s="7">
        <f>абс!AC20*100000/'на 100 тыс'!$B20*2.417</f>
        <v>237.29682556997926</v>
      </c>
      <c r="AF20" s="22">
        <f>абс!AD20*100000/'на 100 тыс'!$C20*2.417</f>
        <v>133.66884194226301</v>
      </c>
      <c r="AG20" s="7">
        <f>абс!AE20*100000/'на 100 тыс'!$B20*2.417</f>
        <v>158.1978837133195</v>
      </c>
      <c r="AH20" s="22">
        <f>абс!AF20*100000/'на 100 тыс'!$C20*2.417</f>
        <v>106.93507355381041</v>
      </c>
      <c r="AI20" s="7">
        <f>абс!AG20*100000/'на 100 тыс'!$B20*2.417</f>
        <v>26.36631395221992</v>
      </c>
      <c r="AJ20" s="22">
        <f>абс!AH20*100000/'на 100 тыс'!$C20*2.417</f>
        <v>0</v>
      </c>
      <c r="AK20" s="7">
        <f>абс!AI20*100000/'на 100 тыс'!$B20*2.417</f>
        <v>210.93051161775935</v>
      </c>
      <c r="AL20" s="22">
        <f>абс!AJ20*100000/'на 100 тыс'!$C20*2.417</f>
        <v>160.40261033071562</v>
      </c>
      <c r="AM20" s="13">
        <f>абс!AK20*100000/'на 100 тыс'!$B20*2.417</f>
        <v>184.56419766553944</v>
      </c>
      <c r="AN20" s="22">
        <f>абс!AL20*100000/'на 100 тыс'!$C20*2.417</f>
        <v>106.93507355381041</v>
      </c>
      <c r="AO20" s="7">
        <f>абс!AM20*100000/'на 100 тыс'!$B20*2.417</f>
        <v>26.36631395221992</v>
      </c>
      <c r="AP20" s="22">
        <f>абс!AN20*100000/'на 100 тыс'!$C20*2.417</f>
        <v>0</v>
      </c>
    </row>
    <row r="21" spans="1:42" ht="12.75">
      <c r="A21" s="3" t="s">
        <v>15</v>
      </c>
      <c r="B21" s="35">
        <v>8807</v>
      </c>
      <c r="C21" s="93">
        <v>8711</v>
      </c>
      <c r="D21" s="183">
        <f>абс!B21*100000/'на 100 тыс'!$B21*2.417</f>
        <v>219.5526285908936</v>
      </c>
      <c r="E21" s="177">
        <f>абс!C21*100000/'на 100 тыс'!$C21*2.417</f>
        <v>194.22569165423027</v>
      </c>
      <c r="F21" s="119">
        <f>абс!D21*100000/'на 100 тыс'!$B21*2.417</f>
        <v>219.5526285908936</v>
      </c>
      <c r="G21" s="123">
        <f>абс!E21*100000/'на 100 тыс'!$C21*2.417</f>
        <v>194.22569165423027</v>
      </c>
      <c r="H21" s="7">
        <f>абс!F21*100000/'на 100 тыс'!$B21*2.417</f>
        <v>686.1019643465424</v>
      </c>
      <c r="I21" s="8">
        <f>абс!G21*100000/'на 100 тыс'!$C21*2.417</f>
        <v>499.43749282516353</v>
      </c>
      <c r="J21" s="8">
        <f>абс!H21*100000/'на 100 тыс'!$B21*2.417</f>
        <v>219.5526285908936</v>
      </c>
      <c r="K21" s="8">
        <f>абс!I21*100000/'на 100 тыс'!$C21*2.417</f>
        <v>221.97221903340602</v>
      </c>
      <c r="L21" s="8">
        <f>абс!J21*100000/'на 100 тыс'!$B21*2.417</f>
        <v>54.8881571477234</v>
      </c>
      <c r="M21" s="8">
        <f>абс!K21*100000/'на 100 тыс'!$C21*2.417</f>
        <v>27.746527379175753</v>
      </c>
      <c r="N21" s="8">
        <f>абс!L21*100000/'на 100 тыс'!$B21*2.417</f>
        <v>164.66447144317019</v>
      </c>
      <c r="O21" s="8">
        <f>абс!M21*100000/'на 100 тыс'!$C21*2.417</f>
        <v>83.23958213752726</v>
      </c>
      <c r="P21" s="8">
        <f>абс!N21*100000/'на 100 тыс'!$B21*2.417</f>
        <v>54.8881571477234</v>
      </c>
      <c r="Q21" s="38">
        <f>абс!O21*100000/'на 100 тыс'!$C21*2.417</f>
        <v>55.493054758351505</v>
      </c>
      <c r="R21" s="9">
        <f>абс!P21*100000/'на 100 тыс'!$B21*2.417</f>
        <v>0</v>
      </c>
      <c r="S21" s="41">
        <f>абс!Q21*100000/'на 100 тыс'!$C21*2.417</f>
        <v>0</v>
      </c>
      <c r="T21" s="13">
        <f>абс!R21*100000/'на 100 тыс'!$B21*2.417</f>
        <v>54.8881571477234</v>
      </c>
      <c r="U21" s="8">
        <f>абс!S21*100000/'на 100 тыс'!$C21*2.417</f>
        <v>110.98610951670301</v>
      </c>
      <c r="V21" s="8">
        <f>абс!T21*100000/'на 100 тыс'!$B21*2.417</f>
        <v>27.4440785738617</v>
      </c>
      <c r="W21" s="22">
        <f>абс!U21*100000/'на 100 тыс'!$C21*2.417</f>
        <v>27.746527379175753</v>
      </c>
      <c r="X21" s="12" t="s">
        <v>15</v>
      </c>
      <c r="Y21" s="7">
        <f>абс!W21*100000/'на 100 тыс'!$B21*2.417</f>
        <v>219.5526285908936</v>
      </c>
      <c r="Z21" s="8">
        <f>абс!X21*100000/'на 100 тыс'!$C21*2.417</f>
        <v>110.98610951670301</v>
      </c>
      <c r="AA21" s="8">
        <f>абс!Y21*100000/'на 100 тыс'!$B21*2.417</f>
        <v>0</v>
      </c>
      <c r="AB21" s="8">
        <f>абс!Z21*100000/'на 100 тыс'!$C21*2.417</f>
        <v>55.493054758351505</v>
      </c>
      <c r="AC21" s="8">
        <f>абс!AA21*100000/'на 100 тыс'!$B21*2.417</f>
        <v>82.33223572158509</v>
      </c>
      <c r="AD21" s="22">
        <f>абс!AB21*100000/'на 100 тыс'!$C21*2.417</f>
        <v>27.746527379175753</v>
      </c>
      <c r="AE21" s="7">
        <f>абс!AC21*100000/'на 100 тыс'!$B21*2.417</f>
        <v>0</v>
      </c>
      <c r="AF21" s="22">
        <f>абс!AD21*100000/'на 100 тыс'!$C21*2.417</f>
        <v>83.23958213752726</v>
      </c>
      <c r="AG21" s="7">
        <f>абс!AE21*100000/'на 100 тыс'!$B21*2.417</f>
        <v>82.33223572158509</v>
      </c>
      <c r="AH21" s="22">
        <f>абс!AF21*100000/'на 100 тыс'!$C21*2.417</f>
        <v>27.746527379175753</v>
      </c>
      <c r="AI21" s="7">
        <f>абс!AG21*100000/'на 100 тыс'!$B21*2.417</f>
        <v>137.22039286930848</v>
      </c>
      <c r="AJ21" s="22">
        <f>абс!AH21*100000/'на 100 тыс'!$C21*2.417</f>
        <v>83.23958213752726</v>
      </c>
      <c r="AK21" s="7">
        <f>абс!AI21*100000/'на 100 тыс'!$B21*2.417</f>
        <v>137.22039286930848</v>
      </c>
      <c r="AL21" s="22">
        <f>абс!AJ21*100000/'на 100 тыс'!$C21*2.417</f>
        <v>305.21180117093326</v>
      </c>
      <c r="AM21" s="13">
        <f>абс!AK21*100000/'на 100 тыс'!$B21*2.417</f>
        <v>82.33223572158509</v>
      </c>
      <c r="AN21" s="22">
        <f>абс!AL21*100000/'на 100 тыс'!$C21*2.417</f>
        <v>305.21180117093326</v>
      </c>
      <c r="AO21" s="7">
        <f>абс!AM21*100000/'на 100 тыс'!$B21*2.417</f>
        <v>27.4440785738617</v>
      </c>
      <c r="AP21" s="22">
        <f>абс!AN21*100000/'на 100 тыс'!$C21*2.417</f>
        <v>27.746527379175753</v>
      </c>
    </row>
    <row r="22" spans="1:42" ht="12.75">
      <c r="A22" s="3" t="s">
        <v>16</v>
      </c>
      <c r="B22" s="35">
        <v>33502</v>
      </c>
      <c r="C22" s="93">
        <v>33447</v>
      </c>
      <c r="D22" s="183">
        <f>абс!B22*100000/'на 100 тыс'!$B22*2.417</f>
        <v>173.1478717688496</v>
      </c>
      <c r="E22" s="177">
        <f>абс!C22*100000/'на 100 тыс'!$C22*2.417</f>
        <v>130.07444613866716</v>
      </c>
      <c r="F22" s="119">
        <f>абс!D22*100000/'на 100 тыс'!$B22*2.417</f>
        <v>165.9333771118142</v>
      </c>
      <c r="G22" s="123">
        <f>абс!E22*100000/'на 100 тыс'!$C22*2.417</f>
        <v>130.07444613866716</v>
      </c>
      <c r="H22" s="7">
        <f>абс!F22*100000/'на 100 тыс'!$B22*2.417</f>
        <v>707.0204763894692</v>
      </c>
      <c r="I22" s="8">
        <f>абс!G22*100000/'на 100 тыс'!$C22*2.417</f>
        <v>578.1086495051873</v>
      </c>
      <c r="J22" s="8">
        <f>абс!H22*100000/'на 100 тыс'!$B22*2.417</f>
        <v>223.6493343680974</v>
      </c>
      <c r="K22" s="8">
        <f>абс!I22*100000/'на 100 тыс'!$C22*2.417</f>
        <v>245.6961760397046</v>
      </c>
      <c r="L22" s="8">
        <f>абс!J22*100000/'на 100 тыс'!$B22*2.417</f>
        <v>7.2144946570354005</v>
      </c>
      <c r="M22" s="8">
        <f>абс!K22*100000/'на 100 тыс'!$C22*2.417</f>
        <v>7.226358118814841</v>
      </c>
      <c r="N22" s="8">
        <f>абс!L22*100000/'на 100 тыс'!$B22*2.417</f>
        <v>173.1478717688496</v>
      </c>
      <c r="O22" s="8">
        <f>абс!M22*100000/'на 100 тыс'!$C22*2.417</f>
        <v>202.33802732681553</v>
      </c>
      <c r="P22" s="8">
        <f>абс!N22*100000/'на 100 тыс'!$B22*2.417</f>
        <v>57.715957256283204</v>
      </c>
      <c r="Q22" s="38">
        <f>абс!O22*100000/'на 100 тыс'!$C22*2.417</f>
        <v>79.48993930696325</v>
      </c>
      <c r="R22" s="9">
        <f>абс!P22*100000/'на 100 тыс'!$B22*2.417</f>
        <v>7.2144946570354005</v>
      </c>
      <c r="S22" s="41">
        <f>абс!Q22*100000/'на 100 тыс'!$C22*2.417</f>
        <v>7.226358118814841</v>
      </c>
      <c r="T22" s="13">
        <f>абс!R22*100000/'на 100 тыс'!$B22*2.417</f>
        <v>43.2869679422124</v>
      </c>
      <c r="U22" s="8">
        <f>абс!S22*100000/'на 100 тыс'!$C22*2.417</f>
        <v>43.35814871288905</v>
      </c>
      <c r="V22" s="8">
        <f>абс!T22*100000/'на 100 тыс'!$B22*2.417</f>
        <v>14.428989314070801</v>
      </c>
      <c r="W22" s="22">
        <f>абс!U22*100000/'на 100 тыс'!$C22*2.417</f>
        <v>7.226358118814841</v>
      </c>
      <c r="X22" s="12" t="s">
        <v>16</v>
      </c>
      <c r="Y22" s="7">
        <f>абс!W22*100000/'на 100 тыс'!$B22*2.417</f>
        <v>144.28989314070802</v>
      </c>
      <c r="Z22" s="8">
        <f>абс!X22*100000/'на 100 тыс'!$C22*2.417</f>
        <v>130.07444613866716</v>
      </c>
      <c r="AA22" s="8">
        <f>абс!Y22*100000/'на 100 тыс'!$B22*2.417</f>
        <v>28.857978628141602</v>
      </c>
      <c r="AB22" s="8">
        <f>абс!Z22*100000/'на 100 тыс'!$C22*2.417</f>
        <v>28.905432475259364</v>
      </c>
      <c r="AC22" s="8">
        <f>абс!AA22*100000/'на 100 тыс'!$B22*2.417</f>
        <v>43.2869679422124</v>
      </c>
      <c r="AD22" s="22">
        <f>абс!AB22*100000/'на 100 тыс'!$C22*2.417</f>
        <v>28.905432475259364</v>
      </c>
      <c r="AE22" s="7">
        <f>абс!AC22*100000/'на 100 тыс'!$B22*2.417</f>
        <v>36.072473285177004</v>
      </c>
      <c r="AF22" s="22">
        <f>абс!AD22*100000/'на 100 тыс'!$C22*2.417</f>
        <v>65.03722306933358</v>
      </c>
      <c r="AG22" s="7">
        <f>абс!AE22*100000/'на 100 тыс'!$B22*2.417</f>
        <v>14.428989314070801</v>
      </c>
      <c r="AH22" s="22">
        <f>абс!AF22*100000/'на 100 тыс'!$C22*2.417</f>
        <v>0</v>
      </c>
      <c r="AI22" s="7">
        <f>абс!AG22*100000/'на 100 тыс'!$B22*2.417</f>
        <v>14.428989314070801</v>
      </c>
      <c r="AJ22" s="22">
        <f>абс!AH22*100000/'на 100 тыс'!$C22*2.417</f>
        <v>0</v>
      </c>
      <c r="AK22" s="7">
        <f>абс!AI22*100000/'на 100 тыс'!$B22*2.417</f>
        <v>79.35944122738941</v>
      </c>
      <c r="AL22" s="22">
        <f>абс!AJ22*100000/'на 100 тыс'!$C22*2.417</f>
        <v>72.26358118814841</v>
      </c>
      <c r="AM22" s="13">
        <f>абс!AK22*100000/'на 100 тыс'!$B22*2.417</f>
        <v>64.9304519133186</v>
      </c>
      <c r="AN22" s="22">
        <f>абс!AL22*100000/'на 100 тыс'!$C22*2.417</f>
        <v>43.35814871288905</v>
      </c>
      <c r="AO22" s="7">
        <f>абс!AM22*100000/'на 100 тыс'!$B22*2.417</f>
        <v>14.428989314070801</v>
      </c>
      <c r="AP22" s="22">
        <f>абс!AN22*100000/'на 100 тыс'!$C22*2.417</f>
        <v>7.226358118814841</v>
      </c>
    </row>
    <row r="23" spans="1:42" ht="12.75">
      <c r="A23" s="3" t="s">
        <v>17</v>
      </c>
      <c r="B23" s="35">
        <v>26003</v>
      </c>
      <c r="C23" s="93">
        <v>25870</v>
      </c>
      <c r="D23" s="183">
        <f>абс!B23*100000/'на 100 тыс'!$B23*2.417</f>
        <v>204.49178940891434</v>
      </c>
      <c r="E23" s="177">
        <f>абс!C23*100000/'на 100 тыс'!$C23*2.417</f>
        <v>158.82875918051798</v>
      </c>
      <c r="F23" s="119">
        <f>абс!D23*100000/'на 100 тыс'!$B23*2.417</f>
        <v>204.49178940891434</v>
      </c>
      <c r="G23" s="123">
        <f>абс!E23*100000/'на 100 тыс'!$C23*2.417</f>
        <v>158.82875918051798</v>
      </c>
      <c r="H23" s="7">
        <f>абс!F23*100000/'на 100 тыс'!$B23*2.417</f>
        <v>343.91800946044685</v>
      </c>
      <c r="I23" s="8">
        <f>абс!G23*100000/'на 100 тыс'!$C23*2.417</f>
        <v>579.2578275995361</v>
      </c>
      <c r="J23" s="8">
        <f>абс!H23*100000/'на 100 тыс'!$B23*2.417</f>
        <v>139.4262200515325</v>
      </c>
      <c r="K23" s="8">
        <f>абс!I23*100000/'на 100 тыс'!$C23*2.417</f>
        <v>336.3432547352145</v>
      </c>
      <c r="L23" s="8">
        <f>абс!J23*100000/'на 100 тыс'!$B23*2.417</f>
        <v>18.590162673537666</v>
      </c>
      <c r="M23" s="8">
        <f>абс!K23*100000/'на 100 тыс'!$C23*2.417</f>
        <v>37.37147274835717</v>
      </c>
      <c r="N23" s="8">
        <f>абс!L23*100000/'на 100 тыс'!$B23*2.417</f>
        <v>120.83605737799483</v>
      </c>
      <c r="O23" s="8">
        <f>абс!M23*100000/'на 100 тыс'!$C23*2.417</f>
        <v>158.82875918051798</v>
      </c>
      <c r="P23" s="8">
        <f>абс!N23*100000/'на 100 тыс'!$B23*2.417</f>
        <v>111.540976041226</v>
      </c>
      <c r="Q23" s="38">
        <f>абс!O23*100000/'на 100 тыс'!$C23*2.417</f>
        <v>93.42868187089292</v>
      </c>
      <c r="R23" s="9">
        <f>абс!P23*100000/'на 100 тыс'!$B23*2.417</f>
        <v>9.295081336768833</v>
      </c>
      <c r="S23" s="41">
        <f>абс!Q23*100000/'на 100 тыс'!$C23*2.417</f>
        <v>0</v>
      </c>
      <c r="T23" s="13">
        <f>абс!R23*100000/'на 100 тыс'!$B23*2.417</f>
        <v>46.47540668384416</v>
      </c>
      <c r="U23" s="8">
        <f>абс!S23*100000/'на 100 тыс'!$C23*2.417</f>
        <v>28.028604561267876</v>
      </c>
      <c r="V23" s="8">
        <f>абс!T23*100000/'на 100 тыс'!$B23*2.417</f>
        <v>9.295081336768833</v>
      </c>
      <c r="W23" s="22">
        <f>абс!U23*100000/'на 100 тыс'!$C23*2.417</f>
        <v>9.342868187089293</v>
      </c>
      <c r="X23" s="12" t="s">
        <v>17</v>
      </c>
      <c r="Y23" s="7">
        <f>абс!W23*100000/'на 100 тыс'!$B23*2.417</f>
        <v>195.1967080721455</v>
      </c>
      <c r="Z23" s="8">
        <f>абс!X23*100000/'на 100 тыс'!$C23*2.417</f>
        <v>224.228836490143</v>
      </c>
      <c r="AA23" s="8">
        <f>абс!Y23*100000/'на 100 тыс'!$B23*2.417</f>
        <v>27.8852440103065</v>
      </c>
      <c r="AB23" s="8">
        <f>абс!Z23*100000/'на 100 тыс'!$C23*2.417</f>
        <v>37.37147274835717</v>
      </c>
      <c r="AC23" s="8">
        <f>абс!AA23*100000/'на 100 тыс'!$B23*2.417</f>
        <v>46.47540668384416</v>
      </c>
      <c r="AD23" s="22">
        <f>абс!AB23*100000/'на 100 тыс'!$C23*2.417</f>
        <v>46.71434093544646</v>
      </c>
      <c r="AE23" s="7">
        <f>абс!AC23*100000/'на 100 тыс'!$B23*2.417</f>
        <v>65.06556935738183</v>
      </c>
      <c r="AF23" s="22">
        <f>абс!AD23*100000/'на 100 тыс'!$C23*2.417</f>
        <v>112.1144182450715</v>
      </c>
      <c r="AG23" s="7">
        <f>абс!AE23*100000/'на 100 тыс'!$B23*2.417</f>
        <v>381.0983348075222</v>
      </c>
      <c r="AH23" s="22">
        <f>абс!AF23*100000/'на 100 тыс'!$C23*2.417</f>
        <v>112.1144182450715</v>
      </c>
      <c r="AI23" s="7">
        <f>абс!AG23*100000/'на 100 тыс'!$B23*2.417</f>
        <v>0</v>
      </c>
      <c r="AJ23" s="22">
        <f>абс!AH23*100000/'на 100 тыс'!$C23*2.417</f>
        <v>0</v>
      </c>
      <c r="AK23" s="7">
        <f>абс!AI23*100000/'на 100 тыс'!$B23*2.417</f>
        <v>111.540976041226</v>
      </c>
      <c r="AL23" s="22">
        <f>абс!AJ23*100000/'на 100 тыс'!$C23*2.417</f>
        <v>168.17162736760724</v>
      </c>
      <c r="AM23" s="13">
        <f>абс!AK23*100000/'на 100 тыс'!$B23*2.417</f>
        <v>92.95081336768833</v>
      </c>
      <c r="AN23" s="22">
        <f>абс!AL23*100000/'на 100 тыс'!$C23*2.417</f>
        <v>168.17162736760724</v>
      </c>
      <c r="AO23" s="7">
        <f>абс!AM23*100000/'на 100 тыс'!$B23*2.417</f>
        <v>0</v>
      </c>
      <c r="AP23" s="22">
        <f>абс!AN23*100000/'на 100 тыс'!$C23*2.417</f>
        <v>37.37147274835717</v>
      </c>
    </row>
    <row r="24" spans="1:42" ht="12.75">
      <c r="A24" s="3" t="s">
        <v>18</v>
      </c>
      <c r="B24" s="35">
        <v>24122</v>
      </c>
      <c r="C24" s="93">
        <v>23984</v>
      </c>
      <c r="D24" s="183">
        <f>абс!B24*100000/'на 100 тыс'!$B24*2.417</f>
        <v>190.37807810297653</v>
      </c>
      <c r="E24" s="177">
        <f>абс!C24*100000/'на 100 тыс'!$C24*2.417</f>
        <v>241.86124082721813</v>
      </c>
      <c r="F24" s="119">
        <f>абс!D24*100000/'на 100 тыс'!$B24*2.417</f>
        <v>190.37807810297653</v>
      </c>
      <c r="G24" s="123">
        <f>абс!E24*100000/'на 100 тыс'!$C24*2.417</f>
        <v>241.86124082721813</v>
      </c>
      <c r="H24" s="7">
        <f>абс!F24*100000/'на 100 тыс'!$B24*2.417</f>
        <v>571.1342343089295</v>
      </c>
      <c r="I24" s="8">
        <f>абс!G24*100000/'на 100 тыс'!$C24*2.417</f>
        <v>594.5755503669112</v>
      </c>
      <c r="J24" s="8">
        <f>абс!H24*100000/'на 100 тыс'!$B24*2.417</f>
        <v>240.4775723406019</v>
      </c>
      <c r="K24" s="8">
        <f>абс!I24*100000/'на 100 тыс'!$C24*2.417</f>
        <v>312.40410273515675</v>
      </c>
      <c r="L24" s="8">
        <f>абс!J24*100000/'на 100 тыс'!$B24*2.417</f>
        <v>10.01989884752508</v>
      </c>
      <c r="M24" s="8">
        <f>абс!K24*100000/'на 100 тыс'!$C24*2.417</f>
        <v>10.07755170113409</v>
      </c>
      <c r="N24" s="8">
        <f>абс!L24*100000/'на 100 тыс'!$B24*2.417</f>
        <v>220.43777464555177</v>
      </c>
      <c r="O24" s="8">
        <f>абс!M24*100000/'на 100 тыс'!$C24*2.417</f>
        <v>201.5510340226818</v>
      </c>
      <c r="P24" s="8">
        <f>абс!N24*100000/'на 100 тыс'!$B24*2.417</f>
        <v>30.05969654257524</v>
      </c>
      <c r="Q24" s="38">
        <f>абс!O24*100000/'на 100 тыс'!$C24*2.417</f>
        <v>90.6979653102068</v>
      </c>
      <c r="R24" s="9">
        <f>абс!P24*100000/'на 100 тыс'!$B24*2.417</f>
        <v>20.03979769505016</v>
      </c>
      <c r="S24" s="41">
        <f>абс!Q24*100000/'на 100 тыс'!$C24*2.417</f>
        <v>0</v>
      </c>
      <c r="T24" s="13">
        <f>абс!R24*100000/'на 100 тыс'!$B24*2.417</f>
        <v>90.17908962772572</v>
      </c>
      <c r="U24" s="8">
        <f>абс!S24*100000/'на 100 тыс'!$C24*2.417</f>
        <v>60.46531020680453</v>
      </c>
      <c r="V24" s="8">
        <f>абс!T24*100000/'на 100 тыс'!$B24*2.417</f>
        <v>0</v>
      </c>
      <c r="W24" s="22">
        <f>абс!U24*100000/'на 100 тыс'!$C24*2.417</f>
        <v>0</v>
      </c>
      <c r="X24" s="12" t="s">
        <v>18</v>
      </c>
      <c r="Y24" s="7">
        <f>абс!W24*100000/'на 100 тыс'!$B24*2.417</f>
        <v>110.21888732277588</v>
      </c>
      <c r="Z24" s="8">
        <f>абс!X24*100000/'на 100 тыс'!$C24*2.417</f>
        <v>141.08572381587723</v>
      </c>
      <c r="AA24" s="8">
        <f>абс!Y24*100000/'на 100 тыс'!$B24*2.417</f>
        <v>10.01989884752508</v>
      </c>
      <c r="AB24" s="8">
        <f>абс!Z24*100000/'на 100 тыс'!$C24*2.417</f>
        <v>10.07755170113409</v>
      </c>
      <c r="AC24" s="8">
        <f>абс!AA24*100000/'на 100 тыс'!$B24*2.417</f>
        <v>20.03979769505016</v>
      </c>
      <c r="AD24" s="22">
        <f>абс!AB24*100000/'на 100 тыс'!$C24*2.417</f>
        <v>30.232655103402266</v>
      </c>
      <c r="AE24" s="7">
        <f>абс!AC24*100000/'на 100 тыс'!$B24*2.417</f>
        <v>90.17908962772572</v>
      </c>
      <c r="AF24" s="22">
        <f>абс!AD24*100000/'на 100 тыс'!$C24*2.417</f>
        <v>151.16327551701133</v>
      </c>
      <c r="AG24" s="7">
        <f>абс!AE24*100000/'на 100 тыс'!$B24*2.417</f>
        <v>0</v>
      </c>
      <c r="AH24" s="22">
        <f>абс!AF24*100000/'на 100 тыс'!$C24*2.417</f>
        <v>10.07755170113409</v>
      </c>
      <c r="AI24" s="7">
        <f>абс!AG24*100000/'на 100 тыс'!$B24*2.417</f>
        <v>10.01989884752508</v>
      </c>
      <c r="AJ24" s="22">
        <f>абс!AH24*100000/'на 100 тыс'!$C24*2.417</f>
        <v>10.07755170113409</v>
      </c>
      <c r="AK24" s="7">
        <f>абс!AI24*100000/'на 100 тыс'!$B24*2.417</f>
        <v>110.21888732277588</v>
      </c>
      <c r="AL24" s="22">
        <f>абс!AJ24*100000/'на 100 тыс'!$C24*2.417</f>
        <v>60.46531020680453</v>
      </c>
      <c r="AM24" s="13">
        <f>абс!AK24*100000/'на 100 тыс'!$B24*2.417</f>
        <v>100.1989884752508</v>
      </c>
      <c r="AN24" s="22">
        <f>абс!AL24*100000/'на 100 тыс'!$C24*2.417</f>
        <v>60.46531020680453</v>
      </c>
      <c r="AO24" s="7">
        <f>абс!AM24*100000/'на 100 тыс'!$B24*2.417</f>
        <v>30.05969654257524</v>
      </c>
      <c r="AP24" s="22">
        <f>абс!AN24*100000/'на 100 тыс'!$C24*2.417</f>
        <v>40.31020680453636</v>
      </c>
    </row>
    <row r="25" spans="1:42" ht="12.75">
      <c r="A25" s="3" t="s">
        <v>19</v>
      </c>
      <c r="B25" s="35">
        <v>10176</v>
      </c>
      <c r="C25" s="93">
        <v>10082</v>
      </c>
      <c r="D25" s="183">
        <f>абс!B25*100000/'на 100 тыс'!$B25*2.417</f>
        <v>332.5275157232704</v>
      </c>
      <c r="E25" s="177">
        <f>абс!C25*100000/'на 100 тыс'!$C25*2.417</f>
        <v>335.6278516167427</v>
      </c>
      <c r="F25" s="119">
        <f>абс!D25*100000/'на 100 тыс'!$B25*2.417</f>
        <v>332.5275157232704</v>
      </c>
      <c r="G25" s="123">
        <f>абс!E25*100000/'на 100 тыс'!$C25*2.417</f>
        <v>335.6278516167427</v>
      </c>
      <c r="H25" s="7">
        <f>абс!F25*100000/'на 100 тыс'!$B25*2.417</f>
        <v>570.0471698113207</v>
      </c>
      <c r="I25" s="8">
        <f>абс!G25*100000/'на 100 тыс'!$C25*2.417</f>
        <v>503.441777425114</v>
      </c>
      <c r="J25" s="8">
        <f>абс!H25*100000/'на 100 тыс'!$B25*2.417</f>
        <v>261.27161949685535</v>
      </c>
      <c r="K25" s="8">
        <f>абс!I25*100000/'на 100 тыс'!$C25*2.417</f>
        <v>383.57468756199165</v>
      </c>
      <c r="L25" s="8">
        <f>абс!J25*100000/'на 100 тыс'!$B25*2.417</f>
        <v>23.75196540880503</v>
      </c>
      <c r="M25" s="8">
        <f>абс!K25*100000/'на 100 тыс'!$C25*2.417</f>
        <v>23.97341797262448</v>
      </c>
      <c r="N25" s="8">
        <f>абс!L25*100000/'на 100 тыс'!$B25*2.417</f>
        <v>285.02358490566036</v>
      </c>
      <c r="O25" s="8">
        <f>абс!M25*100000/'на 100 тыс'!$C25*2.417</f>
        <v>23.97341797262448</v>
      </c>
      <c r="P25" s="8">
        <f>абс!N25*100000/'на 100 тыс'!$B25*2.417</f>
        <v>190.01572327044025</v>
      </c>
      <c r="Q25" s="38">
        <f>абс!O25*100000/'на 100 тыс'!$C25*2.417</f>
        <v>23.97341797262448</v>
      </c>
      <c r="R25" s="9">
        <f>абс!P25*100000/'на 100 тыс'!$B25*2.417</f>
        <v>23.75196540880503</v>
      </c>
      <c r="S25" s="41">
        <f>абс!Q25*100000/'на 100 тыс'!$C25*2.417</f>
        <v>0</v>
      </c>
      <c r="T25" s="13">
        <f>абс!R25*100000/'на 100 тыс'!$B25*2.417</f>
        <v>71.25589622641509</v>
      </c>
      <c r="U25" s="8">
        <f>абс!S25*100000/'на 100 тыс'!$C25*2.417</f>
        <v>71.92025391787342</v>
      </c>
      <c r="V25" s="8">
        <f>абс!T25*100000/'на 100 тыс'!$B25*2.417</f>
        <v>23.75196540880503</v>
      </c>
      <c r="W25" s="22">
        <f>абс!U25*100000/'на 100 тыс'!$C25*2.417</f>
        <v>23.97341797262448</v>
      </c>
      <c r="X25" s="12" t="s">
        <v>19</v>
      </c>
      <c r="Y25" s="7">
        <f>абс!W25*100000/'на 100 тыс'!$B25*2.417</f>
        <v>213.76768867924525</v>
      </c>
      <c r="Z25" s="8">
        <f>абс!X25*100000/'на 100 тыс'!$C25*2.417</f>
        <v>215.7607617536203</v>
      </c>
      <c r="AA25" s="8">
        <f>абс!Y25*100000/'на 100 тыс'!$B25*2.417</f>
        <v>0</v>
      </c>
      <c r="AB25" s="8">
        <f>абс!Z25*100000/'на 100 тыс'!$C25*2.417</f>
        <v>0</v>
      </c>
      <c r="AC25" s="8">
        <f>абс!AA25*100000/'на 100 тыс'!$B25*2.417</f>
        <v>47.50393081761006</v>
      </c>
      <c r="AD25" s="22">
        <f>абс!AB25*100000/'на 100 тыс'!$C25*2.417</f>
        <v>95.89367189049791</v>
      </c>
      <c r="AE25" s="7">
        <f>абс!AC25*100000/'на 100 тыс'!$B25*2.417</f>
        <v>118.75982704402514</v>
      </c>
      <c r="AF25" s="22">
        <f>абс!AD25*100000/'на 100 тыс'!$C25*2.417</f>
        <v>47.94683594524896</v>
      </c>
      <c r="AG25" s="7">
        <f>абс!AE25*100000/'на 100 тыс'!$B25*2.417</f>
        <v>0</v>
      </c>
      <c r="AH25" s="22">
        <f>абс!AF25*100000/'на 100 тыс'!$C25*2.417</f>
        <v>23.97341797262448</v>
      </c>
      <c r="AI25" s="7">
        <f>абс!AG25*100000/'на 100 тыс'!$B25*2.417</f>
        <v>190.01572327044025</v>
      </c>
      <c r="AJ25" s="22">
        <f>абс!AH25*100000/'на 100 тыс'!$C25*2.417</f>
        <v>71.92025391787342</v>
      </c>
      <c r="AK25" s="7">
        <f>абс!AI25*100000/'на 100 тыс'!$B25*2.417</f>
        <v>71.25589622641509</v>
      </c>
      <c r="AL25" s="22">
        <f>абс!AJ25*100000/'на 100 тыс'!$C25*2.417</f>
        <v>119.8670898631224</v>
      </c>
      <c r="AM25" s="13">
        <f>абс!AK25*100000/'на 100 тыс'!$B25*2.417</f>
        <v>47.50393081761006</v>
      </c>
      <c r="AN25" s="22">
        <f>абс!AL25*100000/'на 100 тыс'!$C25*2.417</f>
        <v>95.89367189049791</v>
      </c>
      <c r="AO25" s="7">
        <f>абс!AM25*100000/'на 100 тыс'!$B25*2.417</f>
        <v>23.75196540880503</v>
      </c>
      <c r="AP25" s="22">
        <f>абс!AN25*100000/'на 100 тыс'!$C25*2.417</f>
        <v>0</v>
      </c>
    </row>
    <row r="26" spans="1:42" ht="12.75">
      <c r="A26" s="3" t="s">
        <v>20</v>
      </c>
      <c r="B26" s="35">
        <v>12060</v>
      </c>
      <c r="C26" s="93">
        <v>11951</v>
      </c>
      <c r="D26" s="183">
        <f>абс!B26*100000/'на 100 тыс'!$B26*2.417</f>
        <v>320.66334991708123</v>
      </c>
      <c r="E26" s="177">
        <f>абс!C26*100000/'на 100 тыс'!$C26*2.417</f>
        <v>283.13948623546145</v>
      </c>
      <c r="F26" s="119">
        <f>абс!D26*100000/'на 100 тыс'!$B26*2.417</f>
        <v>320.66334991708123</v>
      </c>
      <c r="G26" s="123">
        <f>абс!E26*100000/'на 100 тыс'!$C26*2.417</f>
        <v>283.13948623546145</v>
      </c>
      <c r="H26" s="7">
        <f>абс!F26*100000/'на 100 тыс'!$B26*2.417</f>
        <v>601.2437810945273</v>
      </c>
      <c r="I26" s="8">
        <f>абс!G26*100000/'на 100 тыс'!$C26*2.417</f>
        <v>546.0547234541042</v>
      </c>
      <c r="J26" s="8">
        <f>абс!H26*100000/'на 100 тыс'!$B26*2.417</f>
        <v>300.62189054726366</v>
      </c>
      <c r="K26" s="8">
        <f>абс!I26*100000/'на 100 тыс'!$C26*2.417</f>
        <v>323.5879842690988</v>
      </c>
      <c r="L26" s="8">
        <f>абс!J26*100000/'на 100 тыс'!$B26*2.417</f>
        <v>40.082918739635154</v>
      </c>
      <c r="M26" s="8">
        <f>абс!K26*100000/'на 100 тыс'!$C26*2.417</f>
        <v>60.672747050456024</v>
      </c>
      <c r="N26" s="8">
        <f>абс!L26*100000/'на 100 тыс'!$B26*2.417</f>
        <v>100.2072968490879</v>
      </c>
      <c r="O26" s="8">
        <f>абс!M26*100000/'на 100 тыс'!$C26*2.417</f>
        <v>141.56974311773072</v>
      </c>
      <c r="P26" s="8">
        <f>абс!N26*100000/'на 100 тыс'!$B26*2.417</f>
        <v>60.124378109452735</v>
      </c>
      <c r="Q26" s="38">
        <f>абс!O26*100000/'на 100 тыс'!$C26*2.417</f>
        <v>121.34549410091205</v>
      </c>
      <c r="R26" s="9">
        <f>абс!P26*100000/'на 100 тыс'!$B26*2.417</f>
        <v>20.041459369817577</v>
      </c>
      <c r="S26" s="41">
        <f>абс!Q26*100000/'на 100 тыс'!$C26*2.417</f>
        <v>0</v>
      </c>
      <c r="T26" s="13">
        <f>абс!R26*100000/'на 100 тыс'!$B26*2.417</f>
        <v>100.2072968490879</v>
      </c>
      <c r="U26" s="8">
        <f>абс!S26*100000/'на 100 тыс'!$C26*2.417</f>
        <v>101.12124508409339</v>
      </c>
      <c r="V26" s="8">
        <f>абс!T26*100000/'на 100 тыс'!$B26*2.417</f>
        <v>80.16583747927031</v>
      </c>
      <c r="W26" s="22">
        <f>абс!U26*100000/'на 100 тыс'!$C26*2.417</f>
        <v>40.44849803363735</v>
      </c>
      <c r="X26" s="12" t="s">
        <v>20</v>
      </c>
      <c r="Y26" s="7">
        <f>абс!W26*100000/'на 100 тыс'!$B26*2.417</f>
        <v>240.49751243781094</v>
      </c>
      <c r="Z26" s="8">
        <f>абс!X26*100000/'на 100 тыс'!$C26*2.417</f>
        <v>242.6909882018241</v>
      </c>
      <c r="AA26" s="8">
        <f>абс!Y26*100000/'на 100 тыс'!$B26*2.417</f>
        <v>0</v>
      </c>
      <c r="AB26" s="8">
        <f>абс!Z26*100000/'на 100 тыс'!$C26*2.417</f>
        <v>0</v>
      </c>
      <c r="AC26" s="8">
        <f>абс!AA26*100000/'на 100 тыс'!$B26*2.417</f>
        <v>80.16583747927031</v>
      </c>
      <c r="AD26" s="22">
        <f>абс!AB26*100000/'на 100 тыс'!$C26*2.417</f>
        <v>80.8969960672747</v>
      </c>
      <c r="AE26" s="7">
        <f>абс!AC26*100000/'на 100 тыс'!$B26*2.417</f>
        <v>180.3731343283582</v>
      </c>
      <c r="AF26" s="22">
        <f>абс!AD26*100000/'на 100 тыс'!$C26*2.417</f>
        <v>161.7939921345494</v>
      </c>
      <c r="AG26" s="7">
        <f>абс!AE26*100000/'на 100 тыс'!$B26*2.417</f>
        <v>80.16583747927031</v>
      </c>
      <c r="AH26" s="22">
        <f>абс!AF26*100000/'на 100 тыс'!$C26*2.417</f>
        <v>40.44849803363735</v>
      </c>
      <c r="AI26" s="7">
        <f>абс!AG26*100000/'на 100 тыс'!$B26*2.417</f>
        <v>0</v>
      </c>
      <c r="AJ26" s="22">
        <f>абс!AH26*100000/'на 100 тыс'!$C26*2.417</f>
        <v>20.224249016818675</v>
      </c>
      <c r="AK26" s="7">
        <f>абс!AI26*100000/'на 100 тыс'!$B26*2.417</f>
        <v>140.29021558872304</v>
      </c>
      <c r="AL26" s="22">
        <f>абс!AJ26*100000/'на 100 тыс'!$C26*2.417</f>
        <v>303.36373525228015</v>
      </c>
      <c r="AM26" s="13">
        <f>абс!AK26*100000/'на 100 тыс'!$B26*2.417</f>
        <v>120.24875621890547</v>
      </c>
      <c r="AN26" s="22">
        <f>абс!AL26*100000/'на 100 тыс'!$C26*2.417</f>
        <v>303.36373525228015</v>
      </c>
      <c r="AO26" s="7">
        <f>абс!AM26*100000/'на 100 тыс'!$B26*2.417</f>
        <v>20.041459369817577</v>
      </c>
      <c r="AP26" s="22">
        <f>абс!AN26*100000/'на 100 тыс'!$C26*2.417</f>
        <v>20.224249016818675</v>
      </c>
    </row>
    <row r="27" spans="1:42" ht="12.75">
      <c r="A27" s="3" t="s">
        <v>21</v>
      </c>
      <c r="B27" s="35">
        <v>38031</v>
      </c>
      <c r="C27" s="93">
        <v>37848</v>
      </c>
      <c r="D27" s="183">
        <f>абс!B27*100000/'на 100 тыс'!$B27*2.417</f>
        <v>254.2136677973232</v>
      </c>
      <c r="E27" s="177">
        <f>абс!C27*100000/'на 100 тыс'!$C27*2.417</f>
        <v>134.10748256182626</v>
      </c>
      <c r="F27" s="119">
        <f>абс!D27*100000/'на 100 тыс'!$B27*2.417</f>
        <v>254.2136677973232</v>
      </c>
      <c r="G27" s="123">
        <f>абс!E27*100000/'на 100 тыс'!$C27*2.417</f>
        <v>134.10748256182626</v>
      </c>
      <c r="H27" s="7">
        <f>абс!F27*100000/'на 100 тыс'!$B27*2.417</f>
        <v>476.65062711998104</v>
      </c>
      <c r="I27" s="8">
        <f>абс!G27*100000/'на 100 тыс'!$C27*2.417</f>
        <v>472.56922426548294</v>
      </c>
      <c r="J27" s="8">
        <f>абс!H27*100000/'на 100 тыс'!$B27*2.417</f>
        <v>247.85832610239012</v>
      </c>
      <c r="K27" s="8">
        <f>абс!I27*100000/'на 100 тыс'!$C27*2.417</f>
        <v>217.12640033819488</v>
      </c>
      <c r="L27" s="8">
        <f>абс!J27*100000/'на 100 тыс'!$B27*2.417</f>
        <v>25.421366779732324</v>
      </c>
      <c r="M27" s="8">
        <f>абс!K27*100000/'на 100 тыс'!$C27*2.417</f>
        <v>12.772141196364403</v>
      </c>
      <c r="N27" s="8">
        <f>абс!L27*100000/'на 100 тыс'!$B27*2.417</f>
        <v>127.1068338986616</v>
      </c>
      <c r="O27" s="8">
        <f>абс!M27*100000/'на 100 тыс'!$C27*2.417</f>
        <v>159.65176495455506</v>
      </c>
      <c r="P27" s="8">
        <f>абс!N27*100000/'на 100 тыс'!$B27*2.417</f>
        <v>57.19807525439772</v>
      </c>
      <c r="Q27" s="38">
        <f>абс!O27*100000/'на 100 тыс'!$C27*2.417</f>
        <v>114.94927076727963</v>
      </c>
      <c r="R27" s="9">
        <f>абс!P27*100000/'на 100 тыс'!$B27*2.417</f>
        <v>6.355341694933081</v>
      </c>
      <c r="S27" s="41">
        <f>абс!Q27*100000/'на 100 тыс'!$C27*2.417</f>
        <v>0</v>
      </c>
      <c r="T27" s="13">
        <f>абс!R27*100000/'на 100 тыс'!$B27*2.417</f>
        <v>76.26410033919697</v>
      </c>
      <c r="U27" s="8">
        <f>абс!S27*100000/'на 100 тыс'!$C27*2.417</f>
        <v>63.86070598182202</v>
      </c>
      <c r="V27" s="8">
        <f>абс!T27*100000/'на 100 тыс'!$B27*2.417</f>
        <v>31.7767084746654</v>
      </c>
      <c r="W27" s="22">
        <f>абс!U27*100000/'на 100 тыс'!$C27*2.417</f>
        <v>51.08856478545761</v>
      </c>
      <c r="X27" s="12" t="s">
        <v>21</v>
      </c>
      <c r="Y27" s="7">
        <f>абс!W27*100000/'на 100 тыс'!$B27*2.417</f>
        <v>114.39615050879544</v>
      </c>
      <c r="Z27" s="8">
        <f>абс!X27*100000/'на 100 тыс'!$C27*2.417</f>
        <v>166.03783555273725</v>
      </c>
      <c r="AA27" s="8">
        <f>абс!Y27*100000/'на 100 тыс'!$B27*2.417</f>
        <v>0</v>
      </c>
      <c r="AB27" s="8">
        <f>абс!Z27*100000/'на 100 тыс'!$C27*2.417</f>
        <v>0</v>
      </c>
      <c r="AC27" s="8">
        <f>абс!AA27*100000/'на 100 тыс'!$B27*2.417</f>
        <v>38.132050169598486</v>
      </c>
      <c r="AD27" s="22">
        <f>абс!AB27*100000/'на 100 тыс'!$C27*2.417</f>
        <v>44.70249418727541</v>
      </c>
      <c r="AE27" s="7">
        <f>абс!AC27*100000/'на 100 тыс'!$B27*2.417</f>
        <v>44.48739186453156</v>
      </c>
      <c r="AF27" s="22">
        <f>абс!AD27*100000/'на 100 тыс'!$C27*2.417</f>
        <v>89.40498837455083</v>
      </c>
      <c r="AG27" s="7">
        <f>абс!AE27*100000/'на 100 тыс'!$B27*2.417</f>
        <v>120.75149220372853</v>
      </c>
      <c r="AH27" s="22">
        <f>абс!AF27*100000/'на 100 тыс'!$C27*2.417</f>
        <v>44.70249418727541</v>
      </c>
      <c r="AI27" s="7">
        <f>абс!AG27*100000/'на 100 тыс'!$B27*2.417</f>
        <v>19.066025084799243</v>
      </c>
      <c r="AJ27" s="22">
        <f>абс!AH27*100000/'на 100 тыс'!$C27*2.417</f>
        <v>12.772141196364403</v>
      </c>
      <c r="AK27" s="7">
        <f>абс!AI27*100000/'на 100 тыс'!$B27*2.417</f>
        <v>88.97478372906312</v>
      </c>
      <c r="AL27" s="22">
        <f>абс!AJ27*100000/'на 100 тыс'!$C27*2.417</f>
        <v>127.72141196364404</v>
      </c>
      <c r="AM27" s="13">
        <f>абс!AK27*100000/'на 100 тыс'!$B27*2.417</f>
        <v>88.97478372906312</v>
      </c>
      <c r="AN27" s="22">
        <f>абс!AL27*100000/'на 100 тыс'!$C27*2.417</f>
        <v>114.94927076727963</v>
      </c>
      <c r="AO27" s="7">
        <f>абс!AM27*100000/'на 100 тыс'!$B27*2.417</f>
        <v>12.710683389866162</v>
      </c>
      <c r="AP27" s="22">
        <f>абс!AN27*100000/'на 100 тыс'!$C27*2.417</f>
        <v>12.772141196364403</v>
      </c>
    </row>
    <row r="28" spans="1:42" ht="12.75">
      <c r="A28" s="3" t="s">
        <v>22</v>
      </c>
      <c r="B28" s="35">
        <v>18346</v>
      </c>
      <c r="C28" s="93">
        <v>18280</v>
      </c>
      <c r="D28" s="183">
        <f>абс!B28*100000/'на 100 тыс'!$B28*2.417</f>
        <v>118.57080562520439</v>
      </c>
      <c r="E28" s="177">
        <f>абс!C28*100000/'на 100 тыс'!$C28*2.417</f>
        <v>251.2199124726477</v>
      </c>
      <c r="F28" s="119">
        <f>абс!D28*100000/'на 100 тыс'!$B28*2.417</f>
        <v>118.57080562520439</v>
      </c>
      <c r="G28" s="123">
        <f>абс!E28*100000/'на 100 тыс'!$C28*2.417</f>
        <v>251.2199124726477</v>
      </c>
      <c r="H28" s="7">
        <f>абс!F28*100000/'на 100 тыс'!$B28*2.417</f>
        <v>619.203096042734</v>
      </c>
      <c r="I28" s="8">
        <f>абс!G28*100000/'на 100 тыс'!$C28*2.417</f>
        <v>330.5525164113786</v>
      </c>
      <c r="J28" s="8">
        <f>абс!H28*100000/'на 100 тыс'!$B28*2.417</f>
        <v>289.83974708383295</v>
      </c>
      <c r="K28" s="8">
        <f>абс!I28*100000/'на 100 тыс'!$C28*2.417</f>
        <v>92.554704595186</v>
      </c>
      <c r="L28" s="8">
        <f>абс!J28*100000/'на 100 тыс'!$B28*2.417</f>
        <v>0</v>
      </c>
      <c r="M28" s="8">
        <f>абс!K28*100000/'на 100 тыс'!$C28*2.417</f>
        <v>0</v>
      </c>
      <c r="N28" s="8">
        <f>абс!L28*100000/'на 100 тыс'!$B28*2.417</f>
        <v>184.4434754169846</v>
      </c>
      <c r="O28" s="8">
        <f>абс!M28*100000/'на 100 тыс'!$C28*2.417</f>
        <v>79.33260393873086</v>
      </c>
      <c r="P28" s="8">
        <f>абс!N28*100000/'на 100 тыс'!$B28*2.417</f>
        <v>118.57080562520439</v>
      </c>
      <c r="Q28" s="38">
        <f>абс!O28*100000/'на 100 тыс'!$C28*2.417</f>
        <v>39.66630196936543</v>
      </c>
      <c r="R28" s="9">
        <f>абс!P28*100000/'на 100 тыс'!$B28*2.417</f>
        <v>0</v>
      </c>
      <c r="S28" s="41">
        <f>абс!Q28*100000/'на 100 тыс'!$C28*2.417</f>
        <v>0</v>
      </c>
      <c r="T28" s="13">
        <f>абс!R28*100000/'на 100 тыс'!$B28*2.417</f>
        <v>26.349067916712087</v>
      </c>
      <c r="U28" s="8">
        <f>абс!S28*100000/'на 100 тыс'!$C28*2.417</f>
        <v>26.444201312910284</v>
      </c>
      <c r="V28" s="8">
        <f>абс!T28*100000/'на 100 тыс'!$B28*2.417</f>
        <v>0</v>
      </c>
      <c r="W28" s="22">
        <f>абс!U28*100000/'на 100 тыс'!$C28*2.417</f>
        <v>0</v>
      </c>
      <c r="X28" s="12" t="s">
        <v>22</v>
      </c>
      <c r="Y28" s="7">
        <f>абс!W28*100000/'на 100 тыс'!$B28*2.417</f>
        <v>79.04720375013626</v>
      </c>
      <c r="Z28" s="8">
        <f>абс!X28*100000/'на 100 тыс'!$C28*2.417</f>
        <v>132.2210065645514</v>
      </c>
      <c r="AA28" s="8">
        <f>абс!Y28*100000/'на 100 тыс'!$B28*2.417</f>
        <v>13.174533958356044</v>
      </c>
      <c r="AB28" s="8">
        <f>абс!Z28*100000/'на 100 тыс'!$C28*2.417</f>
        <v>0</v>
      </c>
      <c r="AC28" s="8">
        <f>абс!AA28*100000/'на 100 тыс'!$B28*2.417</f>
        <v>13.174533958356044</v>
      </c>
      <c r="AD28" s="22">
        <f>абс!AB28*100000/'на 100 тыс'!$C28*2.417</f>
        <v>26.444201312910284</v>
      </c>
      <c r="AE28" s="7">
        <f>абс!AC28*100000/'на 100 тыс'!$B28*2.417</f>
        <v>52.698135833424175</v>
      </c>
      <c r="AF28" s="22">
        <f>абс!AD28*100000/'на 100 тыс'!$C28*2.417</f>
        <v>52.88840262582057</v>
      </c>
      <c r="AG28" s="7">
        <f>абс!AE28*100000/'на 100 тыс'!$B28*2.417</f>
        <v>276.6652131254769</v>
      </c>
      <c r="AH28" s="22">
        <f>абс!AF28*100000/'на 100 тыс'!$C28*2.417</f>
        <v>52.88840262582057</v>
      </c>
      <c r="AI28" s="7">
        <f>абс!AG28*100000/'на 100 тыс'!$B28*2.417</f>
        <v>13.174533958356044</v>
      </c>
      <c r="AJ28" s="22">
        <f>абс!AH28*100000/'на 100 тыс'!$C28*2.417</f>
        <v>92.554704595186</v>
      </c>
      <c r="AK28" s="7">
        <f>абс!AI28*100000/'на 100 тыс'!$B28*2.417</f>
        <v>144.91987354191647</v>
      </c>
      <c r="AL28" s="22">
        <f>абс!AJ28*100000/'на 100 тыс'!$C28*2.417</f>
        <v>171.88730853391684</v>
      </c>
      <c r="AM28" s="13">
        <f>абс!AK28*100000/'на 100 тыс'!$B28*2.417</f>
        <v>118.57080562520439</v>
      </c>
      <c r="AN28" s="22">
        <f>абс!AL28*100000/'на 100 тыс'!$C28*2.417</f>
        <v>171.88730853391684</v>
      </c>
      <c r="AO28" s="7">
        <f>абс!AM28*100000/'на 100 тыс'!$B28*2.417</f>
        <v>39.52360187506813</v>
      </c>
      <c r="AP28" s="22">
        <f>абс!AN28*100000/'на 100 тыс'!$C28*2.417</f>
        <v>39.66630196936543</v>
      </c>
    </row>
    <row r="29" spans="1:42" ht="12.75">
      <c r="A29" s="3" t="s">
        <v>23</v>
      </c>
      <c r="B29" s="35">
        <v>8474</v>
      </c>
      <c r="C29" s="93">
        <v>8368</v>
      </c>
      <c r="D29" s="183">
        <f>абс!B29*100000/'на 100 тыс'!$B29*2.417</f>
        <v>285.2253953268822</v>
      </c>
      <c r="E29" s="177">
        <f>абс!C29*100000/'на 100 тыс'!$C29*2.417</f>
        <v>144.41921606118547</v>
      </c>
      <c r="F29" s="119">
        <f>абс!D29*100000/'на 100 тыс'!$B29*2.417</f>
        <v>285.2253953268822</v>
      </c>
      <c r="G29" s="123">
        <f>абс!E29*100000/'на 100 тыс'!$C29*2.417</f>
        <v>144.41921606118547</v>
      </c>
      <c r="H29" s="7">
        <f>абс!F29*100000/'на 100 тыс'!$B29*2.417</f>
        <v>598.9733301864526</v>
      </c>
      <c r="I29" s="8">
        <f>абс!G29*100000/'на 100 тыс'!$C29*2.417</f>
        <v>779.8637667304015</v>
      </c>
      <c r="J29" s="8">
        <f>абс!H29*100000/'на 100 тыс'!$B29*2.417</f>
        <v>313.7479348595704</v>
      </c>
      <c r="K29" s="8">
        <f>абс!I29*100000/'на 100 тыс'!$C29*2.417</f>
        <v>259.9545889101338</v>
      </c>
      <c r="L29" s="8">
        <f>абс!J29*100000/'на 100 тыс'!$B29*2.417</f>
        <v>85.56761859806467</v>
      </c>
      <c r="M29" s="8">
        <f>абс!K29*100000/'на 100 тыс'!$C29*2.417</f>
        <v>57.767686424474185</v>
      </c>
      <c r="N29" s="8">
        <f>абс!L29*100000/'на 100 тыс'!$B29*2.417</f>
        <v>114.09015813075288</v>
      </c>
      <c r="O29" s="8">
        <f>абс!M29*100000/'на 100 тыс'!$C29*2.417</f>
        <v>346.6061185468451</v>
      </c>
      <c r="P29" s="8">
        <f>абс!N29*100000/'на 100 тыс'!$B29*2.417</f>
        <v>114.09015813075288</v>
      </c>
      <c r="Q29" s="38">
        <f>абс!O29*100000/'на 100 тыс'!$C29*2.417</f>
        <v>144.41921606118547</v>
      </c>
      <c r="R29" s="9">
        <f>абс!P29*100000/'на 100 тыс'!$B29*2.417</f>
        <v>28.52253953268822</v>
      </c>
      <c r="S29" s="41">
        <f>абс!Q29*100000/'на 100 тыс'!$C29*2.417</f>
        <v>0</v>
      </c>
      <c r="T29" s="13">
        <f>абс!R29*100000/'на 100 тыс'!$B29*2.417</f>
        <v>57.04507906537644</v>
      </c>
      <c r="U29" s="8">
        <f>абс!S29*100000/'на 100 тыс'!$C29*2.417</f>
        <v>115.53537284894837</v>
      </c>
      <c r="V29" s="8">
        <f>абс!T29*100000/'на 100 тыс'!$B29*2.417</f>
        <v>0</v>
      </c>
      <c r="W29" s="22">
        <f>абс!U29*100000/'на 100 тыс'!$C29*2.417</f>
        <v>0</v>
      </c>
      <c r="X29" s="12" t="s">
        <v>23</v>
      </c>
      <c r="Y29" s="7">
        <f>абс!W29*100000/'на 100 тыс'!$B29*2.417</f>
        <v>370.7930139249469</v>
      </c>
      <c r="Z29" s="8">
        <f>абс!X29*100000/'на 100 тыс'!$C29*2.417</f>
        <v>202.18690248565963</v>
      </c>
      <c r="AA29" s="8">
        <f>абс!Y29*100000/'на 100 тыс'!$B29*2.417</f>
        <v>0</v>
      </c>
      <c r="AB29" s="8">
        <f>абс!Z29*100000/'на 100 тыс'!$C29*2.417</f>
        <v>0</v>
      </c>
      <c r="AC29" s="8">
        <f>абс!AA29*100000/'на 100 тыс'!$B29*2.417</f>
        <v>171.13523719612934</v>
      </c>
      <c r="AD29" s="22">
        <f>абс!AB29*100000/'на 100 тыс'!$C29*2.417</f>
        <v>28.883843212237093</v>
      </c>
      <c r="AE29" s="7">
        <f>абс!AC29*100000/'на 100 тыс'!$B29*2.417</f>
        <v>114.09015813075288</v>
      </c>
      <c r="AF29" s="22">
        <f>абс!AD29*100000/'на 100 тыс'!$C29*2.417</f>
        <v>115.53537284894837</v>
      </c>
      <c r="AG29" s="7">
        <f>абс!AE29*100000/'на 100 тыс'!$B29*2.417</f>
        <v>28.52253953268822</v>
      </c>
      <c r="AH29" s="22">
        <f>абс!AF29*100000/'на 100 тыс'!$C29*2.417</f>
        <v>0</v>
      </c>
      <c r="AI29" s="7">
        <f>абс!AG29*100000/'на 100 тыс'!$B29*2.417</f>
        <v>57.04507906537644</v>
      </c>
      <c r="AJ29" s="22">
        <f>абс!AH29*100000/'на 100 тыс'!$C29*2.417</f>
        <v>57.767686424474185</v>
      </c>
      <c r="AK29" s="7">
        <f>абс!AI29*100000/'на 100 тыс'!$B29*2.417</f>
        <v>313.7479348595704</v>
      </c>
      <c r="AL29" s="22">
        <f>абс!AJ29*100000/'на 100 тыс'!$C29*2.417</f>
        <v>231.07074569789674</v>
      </c>
      <c r="AM29" s="13">
        <f>абс!AK29*100000/'на 100 тыс'!$B29*2.417</f>
        <v>285.2253953268822</v>
      </c>
      <c r="AN29" s="22">
        <f>абс!AL29*100000/'на 100 тыс'!$C29*2.417</f>
        <v>231.07074569789674</v>
      </c>
      <c r="AO29" s="7">
        <f>абс!AM29*100000/'на 100 тыс'!$B29*2.417</f>
        <v>57.04507906537644</v>
      </c>
      <c r="AP29" s="22">
        <f>абс!AN29*100000/'на 100 тыс'!$C29*2.417</f>
        <v>0</v>
      </c>
    </row>
    <row r="30" spans="1:42" ht="12.75">
      <c r="A30" s="3" t="s">
        <v>24</v>
      </c>
      <c r="B30" s="35">
        <v>20911</v>
      </c>
      <c r="C30" s="93">
        <v>20786</v>
      </c>
      <c r="D30" s="183">
        <f>абс!B30*100000/'на 100 тыс'!$B30*2.417</f>
        <v>104.02658887666777</v>
      </c>
      <c r="E30" s="177">
        <f>абс!C30*100000/'на 100 тыс'!$C30*2.417</f>
        <v>174.4202828827095</v>
      </c>
      <c r="F30" s="119">
        <f>абс!D30*100000/'на 100 тыс'!$B30*2.417</f>
        <v>104.02658887666777</v>
      </c>
      <c r="G30" s="123">
        <f>абс!E30*100000/'на 100 тыс'!$C30*2.417</f>
        <v>174.4202828827095</v>
      </c>
      <c r="H30" s="7">
        <f>абс!F30*100000/'на 100 тыс'!$B30*2.417</f>
        <v>670.3935727607479</v>
      </c>
      <c r="I30" s="8">
        <f>абс!G30*100000/'на 100 тыс'!$C30*2.417</f>
        <v>523.2608486481284</v>
      </c>
      <c r="J30" s="8">
        <f>абс!H30*100000/'на 100 тыс'!$B30*2.417</f>
        <v>346.75529625555924</v>
      </c>
      <c r="K30" s="8">
        <f>абс!I30*100000/'на 100 тыс'!$C30*2.417</f>
        <v>279.0724526123352</v>
      </c>
      <c r="L30" s="8">
        <f>абс!J30*100000/'на 100 тыс'!$B30*2.417</f>
        <v>0</v>
      </c>
      <c r="M30" s="8">
        <f>абс!K30*100000/'на 100 тыс'!$C30*2.417</f>
        <v>11.6280188588473</v>
      </c>
      <c r="N30" s="8">
        <f>абс!L30*100000/'на 100 тыс'!$B30*2.417</f>
        <v>161.8191382525943</v>
      </c>
      <c r="O30" s="8">
        <f>абс!M30*100000/'на 100 тыс'!$C30*2.417</f>
        <v>197.67632060040413</v>
      </c>
      <c r="P30" s="8">
        <f>абс!N30*100000/'на 100 тыс'!$B30*2.417</f>
        <v>115.58509875185308</v>
      </c>
      <c r="Q30" s="38">
        <f>абс!O30*100000/'на 100 тыс'!$C30*2.417</f>
        <v>69.7681131530838</v>
      </c>
      <c r="R30" s="9">
        <f>абс!P30*100000/'на 100 тыс'!$B30*2.417</f>
        <v>0</v>
      </c>
      <c r="S30" s="41">
        <f>абс!Q30*100000/'на 100 тыс'!$C30*2.417</f>
        <v>23.2560377176946</v>
      </c>
      <c r="T30" s="13">
        <f>абс!R30*100000/'на 100 тыс'!$B30*2.417</f>
        <v>115.58509875185308</v>
      </c>
      <c r="U30" s="8">
        <f>абс!S30*100000/'на 100 тыс'!$C30*2.417</f>
        <v>23.2560377176946</v>
      </c>
      <c r="V30" s="8">
        <f>абс!T30*100000/'на 100 тыс'!$B30*2.417</f>
        <v>34.675529625555924</v>
      </c>
      <c r="W30" s="22">
        <f>абс!U30*100000/'на 100 тыс'!$C30*2.417</f>
        <v>0</v>
      </c>
      <c r="X30" s="12" t="s">
        <v>24</v>
      </c>
      <c r="Y30" s="7">
        <f>абс!W30*100000/'на 100 тыс'!$B30*2.417</f>
        <v>184.93615800296493</v>
      </c>
      <c r="Z30" s="8">
        <f>абс!X30*100000/'на 100 тыс'!$C30*2.417</f>
        <v>93.0241508707784</v>
      </c>
      <c r="AA30" s="8">
        <f>абс!Y30*100000/'на 100 тыс'!$B30*2.417</f>
        <v>23.117019750370616</v>
      </c>
      <c r="AB30" s="8">
        <f>абс!Z30*100000/'на 100 тыс'!$C30*2.417</f>
        <v>0</v>
      </c>
      <c r="AC30" s="8">
        <f>абс!AA30*100000/'на 100 тыс'!$B30*2.417</f>
        <v>34.675529625555924</v>
      </c>
      <c r="AD30" s="22">
        <f>абс!AB30*100000/'на 100 тыс'!$C30*2.417</f>
        <v>46.5120754353892</v>
      </c>
      <c r="AE30" s="7">
        <f>абс!AC30*100000/'на 100 тыс'!$B30*2.417</f>
        <v>80.90956912629716</v>
      </c>
      <c r="AF30" s="22">
        <f>абс!AD30*100000/'на 100 тыс'!$C30*2.417</f>
        <v>116.280188588473</v>
      </c>
      <c r="AG30" s="7">
        <f>абс!AE30*100000/'на 100 тыс'!$B30*2.417</f>
        <v>46.23403950074123</v>
      </c>
      <c r="AH30" s="22">
        <f>абс!AF30*100000/'на 100 тыс'!$C30*2.417</f>
        <v>58.1400942942365</v>
      </c>
      <c r="AI30" s="7">
        <f>абс!AG30*100000/'на 100 тыс'!$B30*2.417</f>
        <v>104.02658887666777</v>
      </c>
      <c r="AJ30" s="22">
        <f>абс!AH30*100000/'на 100 тыс'!$C30*2.417</f>
        <v>46.5120754353892</v>
      </c>
      <c r="AK30" s="7">
        <f>абс!AI30*100000/'на 100 тыс'!$B30*2.417</f>
        <v>104.02658887666777</v>
      </c>
      <c r="AL30" s="22">
        <f>абс!AJ30*100000/'на 100 тыс'!$C30*2.417</f>
        <v>81.3961320119311</v>
      </c>
      <c r="AM30" s="13">
        <f>абс!AK30*100000/'на 100 тыс'!$B30*2.417</f>
        <v>104.02658887666777</v>
      </c>
      <c r="AN30" s="22">
        <f>абс!AL30*100000/'на 100 тыс'!$C30*2.417</f>
        <v>58.1400942942365</v>
      </c>
      <c r="AO30" s="7">
        <f>абс!AM30*100000/'на 100 тыс'!$B30*2.417</f>
        <v>69.35105925111185</v>
      </c>
      <c r="AP30" s="22">
        <f>абс!AN30*100000/'на 100 тыс'!$C30*2.417</f>
        <v>58.1400942942365</v>
      </c>
    </row>
    <row r="31" spans="1:42" ht="13.5" thickBot="1">
      <c r="A31" s="50" t="s">
        <v>25</v>
      </c>
      <c r="B31" s="51">
        <v>13214</v>
      </c>
      <c r="C31" s="174">
        <v>13008</v>
      </c>
      <c r="D31" s="184">
        <f>абс!B31*100000/'на 100 тыс'!$B31*2.417</f>
        <v>182.9120629635235</v>
      </c>
      <c r="E31" s="185">
        <f>абс!C31*100000/'на 100 тыс'!$C31*2.417</f>
        <v>185.80873308733086</v>
      </c>
      <c r="F31" s="186">
        <f>абс!D31*100000/'на 100 тыс'!$B31*2.417</f>
        <v>182.9120629635235</v>
      </c>
      <c r="G31" s="187">
        <f>абс!E31*100000/'на 100 тыс'!$C31*2.417</f>
        <v>185.80873308733086</v>
      </c>
      <c r="H31" s="52">
        <f>абс!F31*100000/'на 100 тыс'!$B31*2.417</f>
        <v>823.1042833358558</v>
      </c>
      <c r="I31" s="53">
        <f>абс!G31*100000/'на 100 тыс'!$C31*2.417</f>
        <v>743.2349323493235</v>
      </c>
      <c r="J31" s="53">
        <f>абс!H31*100000/'на 100 тыс'!$B31*2.417</f>
        <v>475.57136370516116</v>
      </c>
      <c r="K31" s="53">
        <f>абс!I31*100000/'на 100 тыс'!$C31*2.417</f>
        <v>334.45571955719555</v>
      </c>
      <c r="L31" s="53">
        <f>абс!J31*100000/'на 100 тыс'!$B31*2.417</f>
        <v>54.873618889057056</v>
      </c>
      <c r="M31" s="53">
        <f>абс!K31*100000/'на 100 тыс'!$C31*2.417</f>
        <v>18.580873308733086</v>
      </c>
      <c r="N31" s="53">
        <f>абс!L31*100000/'на 100 тыс'!$B31*2.417</f>
        <v>219.49447555622822</v>
      </c>
      <c r="O31" s="53">
        <f>абс!M31*100000/'на 100 тыс'!$C31*2.417</f>
        <v>222.97047970479704</v>
      </c>
      <c r="P31" s="53">
        <f>абс!N31*100000/'на 100 тыс'!$B31*2.417</f>
        <v>128.03844407446647</v>
      </c>
      <c r="Q31" s="167">
        <f>абс!O31*100000/'на 100 тыс'!$C31*2.417</f>
        <v>148.6469864698647</v>
      </c>
      <c r="R31" s="172">
        <f>абс!P31*100000/'на 100 тыс'!$B31*2.417</f>
        <v>0</v>
      </c>
      <c r="S31" s="173">
        <f>абс!Q31*100000/'на 100 тыс'!$C31*2.417</f>
        <v>18.580873308733086</v>
      </c>
      <c r="T31" s="54">
        <f>абс!R31*100000/'на 100 тыс'!$B31*2.417</f>
        <v>0</v>
      </c>
      <c r="U31" s="53">
        <f>абс!S31*100000/'на 100 тыс'!$C31*2.417</f>
        <v>92.90436654366543</v>
      </c>
      <c r="V31" s="53">
        <f>абс!T31*100000/'на 100 тыс'!$B31*2.417</f>
        <v>0</v>
      </c>
      <c r="W31" s="102">
        <f>абс!U31*100000/'на 100 тыс'!$C31*2.417</f>
        <v>0</v>
      </c>
      <c r="X31" s="87" t="s">
        <v>25</v>
      </c>
      <c r="Y31" s="52">
        <f>абс!W31*100000/'на 100 тыс'!$B31*2.417</f>
        <v>219.49447555622822</v>
      </c>
      <c r="Z31" s="53">
        <f>абс!X31*100000/'на 100 тыс'!$C31*2.417</f>
        <v>204.38960639606395</v>
      </c>
      <c r="AA31" s="53">
        <f>абс!Y31*100000/'на 100 тыс'!$B31*2.417</f>
        <v>0</v>
      </c>
      <c r="AB31" s="53">
        <f>абс!Z31*100000/'на 100 тыс'!$C31*2.417</f>
        <v>0</v>
      </c>
      <c r="AC31" s="53">
        <f>абс!AA31*100000/'на 100 тыс'!$B31*2.417</f>
        <v>36.582412592704706</v>
      </c>
      <c r="AD31" s="102">
        <f>абс!AB31*100000/'на 100 тыс'!$C31*2.417</f>
        <v>55.74261992619926</v>
      </c>
      <c r="AE31" s="52">
        <f>абс!AC31*100000/'на 100 тыс'!$B31*2.417</f>
        <v>164.62085666717115</v>
      </c>
      <c r="AF31" s="102">
        <f>абс!AD31*100000/'на 100 тыс'!$C31*2.417</f>
        <v>222.97047970479704</v>
      </c>
      <c r="AG31" s="52">
        <f>абс!AE31*100000/'на 100 тыс'!$B31*2.417</f>
        <v>18.291206296352353</v>
      </c>
      <c r="AH31" s="102">
        <f>абс!AF31*100000/'на 100 тыс'!$C31*2.417</f>
        <v>18.580873308733086</v>
      </c>
      <c r="AI31" s="52">
        <f>абс!AG31*100000/'на 100 тыс'!$B31*2.417</f>
        <v>18.291206296352353</v>
      </c>
      <c r="AJ31" s="102">
        <f>абс!AH31*100000/'на 100 тыс'!$C31*2.417</f>
        <v>0</v>
      </c>
      <c r="AK31" s="52">
        <f>абс!AI31*100000/'на 100 тыс'!$B31*2.417</f>
        <v>73.16482518540941</v>
      </c>
      <c r="AL31" s="102">
        <f>абс!AJ31*100000/'на 100 тыс'!$C31*2.417</f>
        <v>222.97047970479704</v>
      </c>
      <c r="AM31" s="54">
        <f>абс!AK31*100000/'на 100 тыс'!$B31*2.417</f>
        <v>73.16482518540941</v>
      </c>
      <c r="AN31" s="102">
        <f>абс!AL31*100000/'на 100 тыс'!$C31*2.417</f>
        <v>222.97047970479704</v>
      </c>
      <c r="AO31" s="52">
        <f>абс!AM31*100000/'на 100 тыс'!$B31*2.417</f>
        <v>36.582412592704706</v>
      </c>
      <c r="AP31" s="102">
        <f>абс!AN31*100000/'на 100 тыс'!$C31*2.417</f>
        <v>0</v>
      </c>
    </row>
    <row r="32" spans="1:42" s="23" customFormat="1" ht="13.5" thickBot="1">
      <c r="A32" s="55" t="s">
        <v>26</v>
      </c>
      <c r="B32" s="164">
        <v>525429</v>
      </c>
      <c r="C32" s="164">
        <v>523266</v>
      </c>
      <c r="D32" s="175">
        <f>абс!B32*100000/'на 100 тыс'!$B32*2.417</f>
        <v>191.8221110749502</v>
      </c>
      <c r="E32" s="176">
        <f>абс!C32*100000/'на 100 тыс'!$C32*2.417</f>
        <v>187.53406489242562</v>
      </c>
      <c r="F32" s="178">
        <f>абс!D32*100000/'на 100 тыс'!$B32*2.417</f>
        <v>190.4420958873606</v>
      </c>
      <c r="G32" s="179">
        <f>абс!E32*100000/'на 100 тыс'!$C32*2.417</f>
        <v>186.61025176487675</v>
      </c>
      <c r="H32" s="24">
        <f>абс!F32*100000/'на 100 тыс'!$B32*2.417</f>
        <v>564.426211724134</v>
      </c>
      <c r="I32" s="105">
        <f>абс!G32*100000/'на 100 тыс'!$C32*2.417</f>
        <v>552.4402502742391</v>
      </c>
      <c r="J32" s="105">
        <f>абс!H32*100000/'на 100 тыс'!$B32*2.417</f>
        <v>274.6230223303244</v>
      </c>
      <c r="K32" s="105">
        <f>абс!I32*100000/'на 100 тыс'!$C32*2.417</f>
        <v>277.1439382646684</v>
      </c>
      <c r="L32" s="105">
        <f>абс!J32*100000/'на 100 тыс'!$B32*2.417</f>
        <v>27.140298689261535</v>
      </c>
      <c r="M32" s="105">
        <f>абс!K32*100000/'на 100 тыс'!$C32*2.417</f>
        <v>18.476262550977893</v>
      </c>
      <c r="N32" s="105">
        <f>абс!L32*100000/'на 100 тыс'!$B32*2.417</f>
        <v>163.7618022606289</v>
      </c>
      <c r="O32" s="105">
        <f>абс!M32*100000/'на 100 тыс'!$C32*2.417</f>
        <v>176.4483073618389</v>
      </c>
      <c r="P32" s="105">
        <f>абс!N32*100000/'на 100 тыс'!$B32*2.417</f>
        <v>91.54100744344144</v>
      </c>
      <c r="Q32" s="168">
        <f>абс!O32*100000/'на 100 тыс'!$C32*2.417</f>
        <v>102.08135059415287</v>
      </c>
      <c r="R32" s="24">
        <f>абс!P32*100000/'на 100 тыс'!$B32*2.417</f>
        <v>6.440070875417991</v>
      </c>
      <c r="S32" s="106">
        <f>абс!Q32*100000/'на 100 тыс'!$C32*2.417</f>
        <v>4.157159073970027</v>
      </c>
      <c r="T32" s="169">
        <f>абс!R32*100000/'на 100 тыс'!$B32*2.417</f>
        <v>67.16073912935904</v>
      </c>
      <c r="U32" s="105">
        <f>абс!S32*100000/'на 100 тыс'!$C32*2.417</f>
        <v>60.97166641822705</v>
      </c>
      <c r="V32" s="105">
        <f>абс!T32*100000/'на 100 тыс'!$B32*2.417</f>
        <v>16.560182251074835</v>
      </c>
      <c r="W32" s="106">
        <f>абс!U32*100000/'на 100 тыс'!$C32*2.417</f>
        <v>15.70482316833121</v>
      </c>
      <c r="X32" s="56" t="s">
        <v>26</v>
      </c>
      <c r="Y32" s="24">
        <f>абс!W32*100000/'на 100 тыс'!$B32*2.417</f>
        <v>181.24199463676345</v>
      </c>
      <c r="Z32" s="105">
        <f>абс!X32*100000/'на 100 тыс'!$C32*2.417</f>
        <v>173.21496141541778</v>
      </c>
      <c r="AA32" s="105">
        <f>абс!Y32*100000/'на 100 тыс'!$B32*2.417</f>
        <v>14.260156938425553</v>
      </c>
      <c r="AB32" s="105">
        <f>абс!Z32*100000/'на 100 тыс'!$C32*2.417</f>
        <v>12.933383785684526</v>
      </c>
      <c r="AC32" s="105">
        <f>абс!AA32*100000/'на 100 тыс'!$B32*2.417</f>
        <v>46.46051131551551</v>
      </c>
      <c r="AD32" s="106">
        <f>абс!AB32*100000/'на 100 тыс'!$C32*2.417</f>
        <v>48.96209576009142</v>
      </c>
      <c r="AE32" s="24">
        <f>абс!AC32*100000/'на 100 тыс'!$B32*2.417</f>
        <v>79.58087581766517</v>
      </c>
      <c r="AF32" s="106">
        <f>абс!AD32*100000/'на 100 тыс'!$C32*2.417</f>
        <v>96.07656526508505</v>
      </c>
      <c r="AG32" s="24">
        <f>абс!AE32*100000/'на 100 тыс'!$B32*2.417</f>
        <v>118.68130613270299</v>
      </c>
      <c r="AH32" s="106">
        <f>абс!AF32*100000/'на 100 тыс'!$C32*2.417</f>
        <v>54.04306796161034</v>
      </c>
      <c r="AI32" s="24">
        <f>абс!AG32*100000/'на 100 тыс'!$B32*2.417</f>
        <v>74.0608150673069</v>
      </c>
      <c r="AJ32" s="106">
        <f>абс!AH32*100000/'на 100 тыс'!$C32*2.417</f>
        <v>35.56680541063245</v>
      </c>
      <c r="AK32" s="24">
        <f>абс!AI32*100000/'на 100 тыс'!$B32*2.417</f>
        <v>109.02119981957598</v>
      </c>
      <c r="AL32" s="106">
        <f>абс!AJ32*100000/'на 100 тыс'!$C32*2.417</f>
        <v>115.93854750738629</v>
      </c>
      <c r="AM32" s="169">
        <f>абс!AK32*100000/'на 100 тыс'!$B32*2.417</f>
        <v>95.2210479436803</v>
      </c>
      <c r="AN32" s="106">
        <f>абс!AL32*100000/'на 100 тыс'!$C32*2.417</f>
        <v>106.2385096681229</v>
      </c>
      <c r="AO32" s="24">
        <f>абс!AM32*100000/'на 100 тыс'!$B32*2.417</f>
        <v>35.88039487732881</v>
      </c>
      <c r="AP32" s="106">
        <f>абс!AN32*100000/'на 100 тыс'!$C32*2.417</f>
        <v>30.485833209113526</v>
      </c>
    </row>
    <row r="33" spans="1:42" ht="12.75">
      <c r="A33" s="26" t="s">
        <v>27</v>
      </c>
      <c r="B33" s="62">
        <v>648579</v>
      </c>
      <c r="C33" s="62">
        <v>648944</v>
      </c>
      <c r="D33" s="118">
        <f>абс!B33*100000/'на 100 тыс'!$B33*2.417</f>
        <v>191.92033661281047</v>
      </c>
      <c r="E33" s="119">
        <f>абс!C33*100000/'на 100 тыс'!$C33*2.417</f>
        <v>202.61347666362582</v>
      </c>
      <c r="F33" s="119">
        <f>абс!D33*100000/'на 100 тыс'!$B33*2.417</f>
        <v>190.80235406943487</v>
      </c>
      <c r="G33" s="123">
        <f>абс!E33*100000/'на 100 тыс'!$C33*2.417</f>
        <v>202.24102541975884</v>
      </c>
      <c r="H33" s="7">
        <f>абс!F33*100000/'на 100 тыс'!$B33*2.417</f>
        <v>561.9725584701323</v>
      </c>
      <c r="I33" s="8">
        <f>абс!G33*100000/'на 100 тыс'!$C33*2.417</f>
        <v>557.187060824971</v>
      </c>
      <c r="J33" s="8">
        <f>абс!H33*100000/'на 100 тыс'!$B33*2.417</f>
        <v>358.4997355757741</v>
      </c>
      <c r="K33" s="8">
        <f>абс!I33*100000/'на 100 тыс'!$C33*2.417</f>
        <v>360.53280406321653</v>
      </c>
      <c r="L33" s="8">
        <f>абс!J33*100000/'на 100 тыс'!$B33*2.417</f>
        <v>38.75672817035396</v>
      </c>
      <c r="M33" s="8">
        <f>абс!K33*100000/'на 100 тыс'!$C33*2.417</f>
        <v>45.81150299563598</v>
      </c>
      <c r="N33" s="8">
        <f>абс!L33*100000/'на 100 тыс'!$B33*2.417</f>
        <v>150.18232166012157</v>
      </c>
      <c r="O33" s="8">
        <f>абс!M33*100000/'на 100 тыс'!$C33*2.417</f>
        <v>138.55186271850883</v>
      </c>
      <c r="P33" s="8">
        <f>абс!N33*100000/'на 100 тыс'!$B33*2.417</f>
        <v>110.30761094639203</v>
      </c>
      <c r="Q33" s="38">
        <f>абс!O33*100000/'на 100 тыс'!$C33*2.417</f>
        <v>96.09242091767548</v>
      </c>
      <c r="R33" s="7">
        <f>абс!P33*100000/'на 100 тыс'!$B33*2.417</f>
        <v>5.589912716877975</v>
      </c>
      <c r="S33" s="22">
        <f>абс!Q33*100000/'на 100 тыс'!$C33*2.417</f>
        <v>1.4898049754678369</v>
      </c>
      <c r="T33" s="13">
        <f>абс!R33*100000/'на 100 тыс'!$B33*2.417</f>
        <v>34.28479799685157</v>
      </c>
      <c r="U33" s="8">
        <f>абс!S33*100000/'на 100 тыс'!$C33*2.417</f>
        <v>31.285904484824574</v>
      </c>
      <c r="V33" s="8">
        <f>абс!T33*100000/'на 100 тыс'!$B33*2.417</f>
        <v>13.415790520507137</v>
      </c>
      <c r="W33" s="22">
        <f>абс!U33*100000/'на 100 тыс'!$C33*2.417</f>
        <v>14.898049754678368</v>
      </c>
      <c r="X33" s="88" t="s">
        <v>27</v>
      </c>
      <c r="Y33" s="7">
        <f>абс!W33*100000/'на 100 тыс'!$B33*2.417</f>
        <v>77.14079549291604</v>
      </c>
      <c r="Z33" s="8">
        <f>абс!X33*100000/'на 100 тыс'!$C33*2.417</f>
        <v>85.66378608940062</v>
      </c>
      <c r="AA33" s="8">
        <f>абс!Y33*100000/'на 100 тыс'!$B33*2.417</f>
        <v>5.217251869086109</v>
      </c>
      <c r="AB33" s="8">
        <f>абс!Z33*100000/'на 100 тыс'!$C33*2.417</f>
        <v>6.704122389605265</v>
      </c>
      <c r="AC33" s="8">
        <f>абс!AA33*100000/'на 100 тыс'!$B33*2.417</f>
        <v>17.142398998425787</v>
      </c>
      <c r="AD33" s="22">
        <f>абс!AB33*100000/'на 100 тыс'!$C33*2.417</f>
        <v>18.250110949481</v>
      </c>
      <c r="AE33" s="7">
        <f>абс!AC33*100000/'на 100 тыс'!$B33*2.417</f>
        <v>69.68757853707875</v>
      </c>
      <c r="AF33" s="22">
        <f>абс!AD33*100000/'на 100 тыс'!$C33*2.417</f>
        <v>65.17896767671786</v>
      </c>
      <c r="AG33" s="7">
        <f>абс!AE33*100000/'на 100 тыс'!$B33*2.417</f>
        <v>58.5077531033228</v>
      </c>
      <c r="AH33" s="22">
        <f>абс!AF33*100000/'на 100 тыс'!$C33*2.417</f>
        <v>30.913453240957615</v>
      </c>
      <c r="AI33" s="7">
        <f>абс!AG33*100000/'на 100 тыс'!$B33*2.417</f>
        <v>10.061842890380355</v>
      </c>
      <c r="AJ33" s="22">
        <f>абс!AH33*100000/'на 100 тыс'!$C33*2.417</f>
        <v>7.821476121206143</v>
      </c>
      <c r="AK33" s="7">
        <f>абс!AI33*100000/'на 100 тыс'!$B33*2.417</f>
        <v>59.625735646698395</v>
      </c>
      <c r="AL33" s="22">
        <f>абс!AJ33*100000/'на 100 тыс'!$C33*2.417</f>
        <v>70.76573633472225</v>
      </c>
      <c r="AM33" s="13">
        <f>абс!AK33*100000/'на 100 тыс'!$B33*2.417</f>
        <v>41.365354104897015</v>
      </c>
      <c r="AN33" s="22">
        <f>абс!AL33*100000/'на 100 тыс'!$C33*2.417</f>
        <v>50.653369165906454</v>
      </c>
      <c r="AO33" s="7">
        <f>абс!AM33*100000/'на 100 тыс'!$B33*2.417</f>
        <v>16.39707730284206</v>
      </c>
      <c r="AP33" s="22">
        <f>абс!AN33*100000/'на 100 тыс'!$C33*2.417</f>
        <v>22.347074632017552</v>
      </c>
    </row>
    <row r="34" spans="1:42" ht="12.75">
      <c r="A34" s="3" t="s">
        <v>28</v>
      </c>
      <c r="B34" s="35">
        <v>97447</v>
      </c>
      <c r="C34" s="35">
        <v>97345</v>
      </c>
      <c r="D34" s="118">
        <f>абс!B34*100000/'на 100 тыс'!$B34*2.417</f>
        <v>193.4651656798054</v>
      </c>
      <c r="E34" s="119">
        <f>абс!C34*100000/'на 100 тыс'!$C34*2.417</f>
        <v>161.38990189532075</v>
      </c>
      <c r="F34" s="119">
        <f>абс!D34*100000/'на 100 тыс'!$B34*2.417</f>
        <v>190.98484304288485</v>
      </c>
      <c r="G34" s="123">
        <f>абс!E34*100000/'на 100 тыс'!$C34*2.417</f>
        <v>161.38990189532075</v>
      </c>
      <c r="H34" s="7">
        <f>абс!F34*100000/'на 100 тыс'!$B34*2.417</f>
        <v>570.474206491734</v>
      </c>
      <c r="I34" s="8">
        <f>абс!G34*100000/'на 100 тыс'!$C34*2.417</f>
        <v>546.2427448764703</v>
      </c>
      <c r="J34" s="8">
        <f>абс!H34*100000/'на 100 тыс'!$B34*2.417</f>
        <v>265.3945221505023</v>
      </c>
      <c r="K34" s="8">
        <f>абс!I34*100000/'на 100 тыс'!$C34*2.417</f>
        <v>330.22856849350245</v>
      </c>
      <c r="L34" s="8">
        <f>абс!J34*100000/'на 100 тыс'!$B34*2.417</f>
        <v>27.283549006126403</v>
      </c>
      <c r="M34" s="8">
        <f>абс!K34*100000/'на 100 тыс'!$C34*2.417</f>
        <v>32.277980379064154</v>
      </c>
      <c r="N34" s="8">
        <f>абс!L34*100000/'на 100 тыс'!$B34*2.417</f>
        <v>230.67000523361415</v>
      </c>
      <c r="O34" s="8">
        <f>абс!M34*100000/'на 100 тыс'!$C34*2.417</f>
        <v>139.04360778673788</v>
      </c>
      <c r="P34" s="8">
        <f>абс!N34*100000/'на 100 тыс'!$B34*2.417</f>
        <v>86.81129229222037</v>
      </c>
      <c r="Q34" s="38">
        <f>абс!O34*100000/'на 100 тыс'!$C34*2.417</f>
        <v>69.52180389336894</v>
      </c>
      <c r="R34" s="9">
        <f>абс!P34*100000/'на 100 тыс'!$B34*2.417</f>
        <v>12.401613184602912</v>
      </c>
      <c r="S34" s="41">
        <f>абс!Q34*100000/'на 100 тыс'!$C34*2.417</f>
        <v>4.965843135240639</v>
      </c>
      <c r="T34" s="13">
        <f>абс!R34*100000/'на 100 тыс'!$B34*2.417</f>
        <v>34.724516916888156</v>
      </c>
      <c r="U34" s="8">
        <f>абс!S34*100000/'на 100 тыс'!$C34*2.417</f>
        <v>32.277980379064154</v>
      </c>
      <c r="V34" s="8">
        <f>абс!T34*100000/'на 100 тыс'!$B34*2.417</f>
        <v>14.881935821523495</v>
      </c>
      <c r="W34" s="22">
        <f>абс!U34*100000/'на 100 тыс'!$C34*2.417</f>
        <v>9.931686270481277</v>
      </c>
      <c r="X34" s="12" t="s">
        <v>28</v>
      </c>
      <c r="Y34" s="7">
        <f>абс!W34*100000/'на 100 тыс'!$B34*2.417</f>
        <v>104.17355075066446</v>
      </c>
      <c r="Z34" s="8">
        <f>абс!X34*100000/'на 100 тыс'!$C34*2.417</f>
        <v>116.697313678155</v>
      </c>
      <c r="AA34" s="8">
        <f>абс!Y34*100000/'на 100 тыс'!$B34*2.417</f>
        <v>12.401613184602912</v>
      </c>
      <c r="AB34" s="8">
        <f>абс!Z34*100000/'на 100 тыс'!$C34*2.417</f>
        <v>7.448764702860958</v>
      </c>
      <c r="AC34" s="8">
        <f>абс!AA34*100000/'на 100 тыс'!$B34*2.417</f>
        <v>17.362258458444078</v>
      </c>
      <c r="AD34" s="22">
        <f>абс!AB34*100000/'на 100 тыс'!$C34*2.417</f>
        <v>34.76090194668447</v>
      </c>
      <c r="AE34" s="7">
        <f>абс!AC34*100000/'на 100 тыс'!$B34*2.417</f>
        <v>111.6145186614262</v>
      </c>
      <c r="AF34" s="22">
        <f>абс!AD34*100000/'на 100 тыс'!$C34*2.417</f>
        <v>119.18023524577532</v>
      </c>
      <c r="AG34" s="7">
        <f>абс!AE34*100000/'на 100 тыс'!$B34*2.417</f>
        <v>173.62258458444074</v>
      </c>
      <c r="AH34" s="22">
        <f>абс!AF34*100000/'на 100 тыс'!$C34*2.417</f>
        <v>129.11192151625661</v>
      </c>
      <c r="AI34" s="7">
        <f>абс!AG34*100000/'на 100 тыс'!$B34*2.417</f>
        <v>9.921290547682329</v>
      </c>
      <c r="AJ34" s="22">
        <f>абс!AH34*100000/'на 100 тыс'!$C34*2.417</f>
        <v>4.965843135240639</v>
      </c>
      <c r="AK34" s="7">
        <f>абс!AI34*100000/'на 100 тыс'!$B34*2.417</f>
        <v>69.44903383377631</v>
      </c>
      <c r="AL34" s="22">
        <f>абс!AJ34*100000/'на 100 тыс'!$C34*2.417</f>
        <v>91.86809800195181</v>
      </c>
      <c r="AM34" s="13">
        <f>абс!AK34*100000/'на 100 тыс'!$B34*2.417</f>
        <v>64.48838855993513</v>
      </c>
      <c r="AN34" s="22">
        <f>абс!AL34*100000/'на 100 тыс'!$C34*2.417</f>
        <v>84.41933329909085</v>
      </c>
      <c r="AO34" s="7">
        <f>абс!AM34*100000/'на 100 тыс'!$B34*2.417</f>
        <v>37.20483955380873</v>
      </c>
      <c r="AP34" s="22">
        <f>абс!AN34*100000/'на 100 тыс'!$C34*2.417</f>
        <v>42.209666649545426</v>
      </c>
    </row>
    <row r="35" spans="1:42" ht="12.75">
      <c r="A35" s="3" t="s">
        <v>29</v>
      </c>
      <c r="B35" s="35">
        <v>92719</v>
      </c>
      <c r="C35" s="35">
        <v>92381</v>
      </c>
      <c r="D35" s="118">
        <f>абс!B35*100000/'на 100 тыс'!$B35*2.417</f>
        <v>169.44207767555733</v>
      </c>
      <c r="E35" s="119">
        <f>абс!C35*100000/'на 100 тыс'!$C35*2.417</f>
        <v>164.82934802610924</v>
      </c>
      <c r="F35" s="119">
        <f>абс!D35*100000/'на 100 тыс'!$B35*2.417</f>
        <v>169.44207767555733</v>
      </c>
      <c r="G35" s="123">
        <f>абс!E35*100000/'на 100 тыс'!$C35*2.417</f>
        <v>164.82934802610924</v>
      </c>
      <c r="H35" s="7">
        <f>абс!F35*100000/'на 100 тыс'!$B35*2.417</f>
        <v>573.4962629018863</v>
      </c>
      <c r="I35" s="8">
        <f>абс!G35*100000/'на 100 тыс'!$C35*2.417</f>
        <v>601.7579372381766</v>
      </c>
      <c r="J35" s="8">
        <f>абс!H35*100000/'на 100 тыс'!$B35*2.417</f>
        <v>268.5005230858832</v>
      </c>
      <c r="K35" s="8">
        <f>абс!I35*100000/'на 100 тыс'!$C35*2.417</f>
        <v>277.3319189010727</v>
      </c>
      <c r="L35" s="8">
        <f>абс!J35*100000/'на 100 тыс'!$B35*2.417</f>
        <v>31.28161434010289</v>
      </c>
      <c r="M35" s="8">
        <f>абс!K35*100000/'на 100 тыс'!$C35*2.417</f>
        <v>28.779727433130187</v>
      </c>
      <c r="N35" s="8">
        <f>абс!L35*100000/'на 100 тыс'!$B35*2.417</f>
        <v>218.9713003807202</v>
      </c>
      <c r="O35" s="8">
        <f>абс!M35*100000/'на 100 тыс'!$C35*2.417</f>
        <v>230.2378194650415</v>
      </c>
      <c r="P35" s="8">
        <f>абс!N35*100000/'на 100 тыс'!$B35*2.417</f>
        <v>83.41763824027437</v>
      </c>
      <c r="Q35" s="38">
        <f>абс!O35*100000/'на 100 тыс'!$C35*2.417</f>
        <v>65.40847143893224</v>
      </c>
      <c r="R35" s="9">
        <f>абс!P35*100000/'на 100 тыс'!$B35*2.417</f>
        <v>2.606801195008574</v>
      </c>
      <c r="S35" s="41">
        <f>абс!Q35*100000/'на 100 тыс'!$C35*2.417</f>
        <v>5.232677715114579</v>
      </c>
      <c r="T35" s="13">
        <f>абс!R35*100000/'на 100 тыс'!$B35*2.417</f>
        <v>41.708819120137186</v>
      </c>
      <c r="U35" s="8">
        <f>абс!S35*100000/'на 100 тыс'!$C35*2.417</f>
        <v>81.10650458427598</v>
      </c>
      <c r="V35" s="8">
        <f>абс!T35*100000/'на 100 тыс'!$B35*2.417</f>
        <v>0</v>
      </c>
      <c r="W35" s="22">
        <f>абс!U35*100000/'на 100 тыс'!$C35*2.417</f>
        <v>2.6163388575572895</v>
      </c>
      <c r="X35" s="12" t="s">
        <v>29</v>
      </c>
      <c r="Y35" s="7">
        <f>абс!W35*100000/'на 100 тыс'!$B35*2.417</f>
        <v>91.23804182530009</v>
      </c>
      <c r="Z35" s="8">
        <f>абс!X35*100000/'на 100 тыс'!$C35*2.417</f>
        <v>88.95552115694785</v>
      </c>
      <c r="AA35" s="8">
        <f>абс!Y35*100000/'на 100 тыс'!$B35*2.417</f>
        <v>0</v>
      </c>
      <c r="AB35" s="8">
        <f>абс!Z35*100000/'на 100 тыс'!$C35*2.417</f>
        <v>5.232677715114579</v>
      </c>
      <c r="AC35" s="8">
        <f>абс!AA35*100000/'на 100 тыс'!$B35*2.417</f>
        <v>20.854409560068593</v>
      </c>
      <c r="AD35" s="22">
        <f>абс!AB35*100000/'на 100 тыс'!$C35*2.417</f>
        <v>26.1633885755729</v>
      </c>
      <c r="AE35" s="7">
        <f>абс!AC35*100000/'на 100 тыс'!$B35*2.417</f>
        <v>88.63124063029152</v>
      </c>
      <c r="AF35" s="22">
        <f>абс!AD35*100000/'на 100 тыс'!$C35*2.417</f>
        <v>99.420876587177</v>
      </c>
      <c r="AG35" s="7">
        <f>абс!AE35*100000/'на 100 тыс'!$B35*2.417</f>
        <v>28.674813145094312</v>
      </c>
      <c r="AH35" s="22">
        <f>абс!AF35*100000/'на 100 тыс'!$C35*2.417</f>
        <v>26.1633885755729</v>
      </c>
      <c r="AI35" s="7">
        <f>абс!AG35*100000/'на 100 тыс'!$B35*2.417</f>
        <v>59.95642748519721</v>
      </c>
      <c r="AJ35" s="22">
        <f>абс!AH35*100000/'на 100 тыс'!$C35*2.417</f>
        <v>20.930710860458316</v>
      </c>
      <c r="AK35" s="7">
        <f>абс!AI35*100000/'на 100 тыс'!$B35*2.417</f>
        <v>135.55366214044585</v>
      </c>
      <c r="AL35" s="22">
        <f>абс!AJ35*100000/'на 100 тыс'!$C35*2.417</f>
        <v>128.2006040203072</v>
      </c>
      <c r="AM35" s="13">
        <f>абс!AK35*100000/'на 100 тыс'!$B35*2.417</f>
        <v>125.12645736041156</v>
      </c>
      <c r="AN35" s="22">
        <f>абс!AL35*100000/'на 100 тыс'!$C35*2.417</f>
        <v>99.420876587177</v>
      </c>
      <c r="AO35" s="7">
        <f>абс!AM35*100000/'на 100 тыс'!$B35*2.417</f>
        <v>41.708819120137186</v>
      </c>
      <c r="AP35" s="22">
        <f>абс!AN35*100000/'на 100 тыс'!$C35*2.417</f>
        <v>41.86142172091663</v>
      </c>
    </row>
    <row r="36" spans="1:42" ht="12.75">
      <c r="A36" s="3" t="s">
        <v>30</v>
      </c>
      <c r="B36" s="35">
        <v>49210</v>
      </c>
      <c r="C36" s="35">
        <v>49093</v>
      </c>
      <c r="D36" s="118">
        <f>абс!B36*100000/'на 100 тыс'!$B36*2.417</f>
        <v>137.52489331436698</v>
      </c>
      <c r="E36" s="119">
        <f>абс!C36*100000/'на 100 тыс'!$C36*2.417</f>
        <v>182.16242641517118</v>
      </c>
      <c r="F36" s="119">
        <f>абс!D36*100000/'на 100 тыс'!$B36*2.417</f>
        <v>132.613289981711</v>
      </c>
      <c r="G36" s="123">
        <f>абс!E36*100000/'на 100 тыс'!$C36*2.417</f>
        <v>177.23911759313953</v>
      </c>
      <c r="H36" s="7">
        <f>абс!F36*100000/'на 100 тыс'!$B36*2.417</f>
        <v>358.5470432838854</v>
      </c>
      <c r="I36" s="8">
        <f>абс!G36*100000/'на 100 тыс'!$C36*2.417</f>
        <v>462.79102927097546</v>
      </c>
      <c r="J36" s="8">
        <f>абс!H36*100000/'на 100 тыс'!$B36*2.417</f>
        <v>181.72932330827064</v>
      </c>
      <c r="K36" s="8">
        <f>абс!I36*100000/'на 100 тыс'!$C36*2.417</f>
        <v>241.24213227955104</v>
      </c>
      <c r="L36" s="8">
        <f>абс!J36*100000/'на 100 тыс'!$B36*2.417</f>
        <v>14.734809997967892</v>
      </c>
      <c r="M36" s="8">
        <f>абс!K36*100000/'на 100 тыс'!$C36*2.417</f>
        <v>19.693235288126616</v>
      </c>
      <c r="N36" s="8">
        <f>абс!L36*100000/'на 100 тыс'!$B36*2.417</f>
        <v>122.7900833163991</v>
      </c>
      <c r="O36" s="8">
        <f>абс!M36*100000/'на 100 тыс'!$C36*2.417</f>
        <v>162.46919112704458</v>
      </c>
      <c r="P36" s="8">
        <f>абс!N36*100000/'на 100 тыс'!$B36*2.417</f>
        <v>117.87847998374313</v>
      </c>
      <c r="Q36" s="38">
        <f>абс!O36*100000/'на 100 тыс'!$C36*2.417</f>
        <v>98.46617644063308</v>
      </c>
      <c r="R36" s="9">
        <f>абс!P36*100000/'на 100 тыс'!$B36*2.417</f>
        <v>4.911603332655964</v>
      </c>
      <c r="S36" s="41">
        <f>абс!Q36*100000/'на 100 тыс'!$C36*2.417</f>
        <v>0</v>
      </c>
      <c r="T36" s="13">
        <f>абс!R36*100000/'на 100 тыс'!$B36*2.417</f>
        <v>9.823206665311927</v>
      </c>
      <c r="U36" s="8">
        <f>абс!S36*100000/'на 100 тыс'!$C36*2.417</f>
        <v>24.61654411015827</v>
      </c>
      <c r="V36" s="8">
        <f>абс!T36*100000/'на 100 тыс'!$B36*2.417</f>
        <v>4.911603332655964</v>
      </c>
      <c r="W36" s="22">
        <f>абс!U36*100000/'на 100 тыс'!$C36*2.417</f>
        <v>4.923308822031654</v>
      </c>
      <c r="X36" s="12" t="s">
        <v>30</v>
      </c>
      <c r="Y36" s="7">
        <f>абс!W36*100000/'на 100 тыс'!$B36*2.417</f>
        <v>93.3204633204633</v>
      </c>
      <c r="Z36" s="8">
        <f>абс!X36*100000/'на 100 тыс'!$C36*2.417</f>
        <v>64.0030146864115</v>
      </c>
      <c r="AA36" s="8">
        <f>абс!Y36*100000/'на 100 тыс'!$B36*2.417</f>
        <v>0</v>
      </c>
      <c r="AB36" s="8">
        <f>абс!Z36*100000/'на 100 тыс'!$C36*2.417</f>
        <v>14.76992646609496</v>
      </c>
      <c r="AC36" s="8">
        <f>абс!AA36*100000/'на 100 тыс'!$B36*2.417</f>
        <v>29.469619995935783</v>
      </c>
      <c r="AD36" s="22">
        <f>абс!AB36*100000/'на 100 тыс'!$C36*2.417</f>
        <v>14.76992646609496</v>
      </c>
      <c r="AE36" s="7">
        <f>абс!AC36*100000/'на 100 тыс'!$B36*2.417</f>
        <v>83.49725665515139</v>
      </c>
      <c r="AF36" s="22">
        <f>абс!AD36*100000/'на 100 тыс'!$C36*2.417</f>
        <v>49.23308822031654</v>
      </c>
      <c r="AG36" s="7">
        <f>абс!AE36*100000/'на 100 тыс'!$B36*2.417</f>
        <v>309.4310099573257</v>
      </c>
      <c r="AH36" s="22">
        <f>абс!AF36*100000/'на 100 тыс'!$C36*2.417</f>
        <v>142.77595583891795</v>
      </c>
      <c r="AI36" s="7">
        <f>абс!AG36*100000/'на 100 тыс'!$B36*2.417</f>
        <v>0</v>
      </c>
      <c r="AJ36" s="22">
        <f>абс!AH36*100000/'на 100 тыс'!$C36*2.417</f>
        <v>4.923308822031654</v>
      </c>
      <c r="AK36" s="7">
        <f>абс!AI36*100000/'на 100 тыс'!$B36*2.417</f>
        <v>78.58565332249542</v>
      </c>
      <c r="AL36" s="22">
        <f>абс!AJ36*100000/'на 100 тыс'!$C36*2.417</f>
        <v>123.08272055079135</v>
      </c>
      <c r="AM36" s="13">
        <f>абс!AK36*100000/'на 100 тыс'!$B36*2.417</f>
        <v>73.67404998983946</v>
      </c>
      <c r="AN36" s="22">
        <f>абс!AL36*100000/'на 100 тыс'!$C36*2.417</f>
        <v>123.08272055079135</v>
      </c>
      <c r="AO36" s="7">
        <f>абс!AM36*100000/'на 100 тыс'!$B36*2.417</f>
        <v>4.911603332655964</v>
      </c>
      <c r="AP36" s="22">
        <f>абс!AN36*100000/'на 100 тыс'!$C36*2.417</f>
        <v>19.693235288126616</v>
      </c>
    </row>
    <row r="37" spans="1:42" ht="13.5" thickBot="1">
      <c r="A37" s="50" t="s">
        <v>31</v>
      </c>
      <c r="B37" s="51">
        <v>96833</v>
      </c>
      <c r="C37" s="51">
        <v>96361</v>
      </c>
      <c r="D37" s="171">
        <f>абс!B37*100000/'на 100 тыс'!$B37*2.417</f>
        <v>222.1484411306063</v>
      </c>
      <c r="E37" s="120">
        <f>абс!C37*100000/'на 100 тыс'!$C37*2.417</f>
        <v>228.25313145359635</v>
      </c>
      <c r="F37" s="120">
        <f>абс!D37*100000/'на 100 тыс'!$B37*2.417</f>
        <v>217.15634132991852</v>
      </c>
      <c r="G37" s="127">
        <f>абс!E37*100000/'на 100 тыс'!$C37*2.417</f>
        <v>228.25313145359635</v>
      </c>
      <c r="H37" s="52">
        <f>абс!F37*100000/'на 100 тыс'!$B37*2.417</f>
        <v>626.5085249863166</v>
      </c>
      <c r="I37" s="53">
        <f>абс!G37*100000/'на 100 тыс'!$C37*2.417</f>
        <v>511.688338643227</v>
      </c>
      <c r="J37" s="53">
        <f>абс!H37*100000/'на 100 тыс'!$B37*2.417</f>
        <v>321.99043714436186</v>
      </c>
      <c r="K37" s="53">
        <f>абс!I37*100000/'на 100 тыс'!$C37*2.417</f>
        <v>250.827616981974</v>
      </c>
      <c r="L37" s="53">
        <f>абс!J37*100000/'на 100 тыс'!$B37*2.417</f>
        <v>29.95259880412669</v>
      </c>
      <c r="M37" s="53">
        <f>абс!K37*100000/'на 100 тыс'!$C37*2.417</f>
        <v>37.6241425472961</v>
      </c>
      <c r="N37" s="53">
        <f>абс!L37*100000/'на 100 тыс'!$B37*2.417</f>
        <v>212.1642415292307</v>
      </c>
      <c r="O37" s="53">
        <f>абс!M37*100000/'на 100 тыс'!$C37*2.417</f>
        <v>178.08760805720155</v>
      </c>
      <c r="P37" s="53">
        <f>абс!N37*100000/'на 100 тыс'!$B37*2.417</f>
        <v>57.40914770790949</v>
      </c>
      <c r="Q37" s="167">
        <f>абс!O37*100000/'на 100 тыс'!$C37*2.417</f>
        <v>75.2482850945922</v>
      </c>
      <c r="R37" s="172">
        <f>абс!P37*100000/'на 100 тыс'!$B37*2.417</f>
        <v>7.488149701031673</v>
      </c>
      <c r="S37" s="173">
        <f>абс!Q37*100000/'на 100 тыс'!$C37*2.417</f>
        <v>5.016552339639481</v>
      </c>
      <c r="T37" s="54">
        <f>абс!R37*100000/'на 100 тыс'!$B37*2.417</f>
        <v>42.43284830584614</v>
      </c>
      <c r="U37" s="53">
        <f>абс!S37*100000/'на 100 тыс'!$C37*2.417</f>
        <v>32.60759020765662</v>
      </c>
      <c r="V37" s="53">
        <f>абс!T37*100000/'на 100 тыс'!$B37*2.417</f>
        <v>7.488149701031673</v>
      </c>
      <c r="W37" s="102">
        <f>абс!U37*100000/'на 100 тыс'!$C37*2.417</f>
        <v>0</v>
      </c>
      <c r="X37" s="87" t="s">
        <v>31</v>
      </c>
      <c r="Y37" s="52">
        <f>абс!W37*100000/'на 100 тыс'!$B37*2.417</f>
        <v>109.8261956151312</v>
      </c>
      <c r="Z37" s="53">
        <f>абс!X37*100000/'на 100 тыс'!$C37*2.417</f>
        <v>87.7896659436909</v>
      </c>
      <c r="AA37" s="53">
        <f>абс!Y37*100000/'на 100 тыс'!$B37*2.417</f>
        <v>14.976299402063345</v>
      </c>
      <c r="AB37" s="53">
        <f>абс!Z37*100000/'на 100 тыс'!$C37*2.417</f>
        <v>2.5082761698197404</v>
      </c>
      <c r="AC37" s="53">
        <f>абс!AA37*100000/'на 100 тыс'!$B37*2.417</f>
        <v>32.448648704470585</v>
      </c>
      <c r="AD37" s="102">
        <f>абс!AB37*100000/'на 100 тыс'!$C37*2.417</f>
        <v>22.574485528377664</v>
      </c>
      <c r="AE37" s="52">
        <f>абс!AC37*100000/'на 100 тыс'!$B37*2.417</f>
        <v>82.3696467113484</v>
      </c>
      <c r="AF37" s="102">
        <f>абс!AD37*100000/'на 100 тыс'!$C37*2.417</f>
        <v>112.87242764188831</v>
      </c>
      <c r="AG37" s="52">
        <f>абс!AE37*100000/'на 100 тыс'!$B37*2.417</f>
        <v>72.38544710997283</v>
      </c>
      <c r="AH37" s="102">
        <f>абс!AF37*100000/'на 100 тыс'!$C37*2.417</f>
        <v>140.46346550990546</v>
      </c>
      <c r="AI37" s="52">
        <f>абс!AG37*100000/'на 100 тыс'!$B37*2.417</f>
        <v>9.984199601375563</v>
      </c>
      <c r="AJ37" s="102">
        <f>абс!AH37*100000/'на 100 тыс'!$C37*2.417</f>
        <v>17.557933188738183</v>
      </c>
      <c r="AK37" s="52">
        <f>абс!AI37*100000/'на 100 тыс'!$B37*2.417</f>
        <v>107.3301457147873</v>
      </c>
      <c r="AL37" s="102">
        <f>абс!AJ37*100000/'на 100 тыс'!$C37*2.417</f>
        <v>80.2648374342317</v>
      </c>
      <c r="AM37" s="54">
        <f>абс!AK37*100000/'на 100 тыс'!$B37*2.417</f>
        <v>92.35384631272396</v>
      </c>
      <c r="AN37" s="102">
        <f>абс!AL37*100000/'на 100 тыс'!$C37*2.417</f>
        <v>57.69035190585403</v>
      </c>
      <c r="AO37" s="52">
        <f>абс!AM37*100000/'на 100 тыс'!$B37*2.417</f>
        <v>29.95259880412669</v>
      </c>
      <c r="AP37" s="102">
        <f>абс!AN37*100000/'на 100 тыс'!$C37*2.417</f>
        <v>60.19862807567376</v>
      </c>
    </row>
    <row r="38" spans="1:42" s="23" customFormat="1" ht="13.5" thickBot="1">
      <c r="A38" s="55" t="s">
        <v>32</v>
      </c>
      <c r="B38" s="164">
        <v>984788</v>
      </c>
      <c r="C38" s="164">
        <v>984124</v>
      </c>
      <c r="D38" s="124">
        <f>абс!B38*100000/'на 100 тыс'!$B38*2.417</f>
        <v>190.21098957339038</v>
      </c>
      <c r="E38" s="124">
        <f>абс!C38*100000/'на 100 тыс'!$C38*2.417</f>
        <v>196.4793054533778</v>
      </c>
      <c r="F38" s="121">
        <f>абс!D38*100000/'на 100 тыс'!$B38*2.417</f>
        <v>188.49295482885657</v>
      </c>
      <c r="G38" s="122">
        <f>абс!E38*100000/'на 100 тыс'!$C38*2.417</f>
        <v>195.98810718974437</v>
      </c>
      <c r="H38" s="24">
        <f>абс!F38*100000/'на 100 тыс'!$B38*2.417</f>
        <v>560.0793267180347</v>
      </c>
      <c r="I38" s="105">
        <f>абс!G38*100000/'на 100 тыс'!$C38*2.417</f>
        <v>551.1244517967248</v>
      </c>
      <c r="J38" s="105">
        <f>абс!H38*100000/'на 100 тыс'!$B38*2.417</f>
        <v>328.3900697408985</v>
      </c>
      <c r="K38" s="105">
        <f>абс!I38*100000/'на 100 тыс'!$C38*2.417</f>
        <v>333.03242274347537</v>
      </c>
      <c r="L38" s="105">
        <f>абс!J38*100000/'на 100 тыс'!$B38*2.417</f>
        <v>34.85156196054379</v>
      </c>
      <c r="M38" s="105">
        <f>абс!K38*100000/'на 100 тыс'!$C38*2.417</f>
        <v>40.7694558815759</v>
      </c>
      <c r="N38" s="105">
        <f>абс!L38*100000/'на 100 тыс'!$B38*2.417</f>
        <v>169.3491391040508</v>
      </c>
      <c r="O38" s="105">
        <f>абс!M38*100000/'на 100 тыс'!$C38*2.417</f>
        <v>152.27146172636782</v>
      </c>
      <c r="P38" s="105">
        <f>абс!N38*100000/'на 100 тыс'!$B38*2.417</f>
        <v>100.62774932269684</v>
      </c>
      <c r="Q38" s="168">
        <f>абс!O38*100000/'на 100 тыс'!$C38*2.417</f>
        <v>88.66128658583673</v>
      </c>
      <c r="R38" s="24">
        <f>абс!P38*100000/'на 100 тыс'!$B38*2.417</f>
        <v>6.135838373335174</v>
      </c>
      <c r="S38" s="106">
        <f>абс!Q38*100000/'на 100 тыс'!$C38*2.417</f>
        <v>2.4559913181672224</v>
      </c>
      <c r="T38" s="169">
        <f>абс!R38*100000/'на 100 тыс'!$B38*2.417</f>
        <v>34.606128425610386</v>
      </c>
      <c r="U38" s="105">
        <f>абс!S38*100000/'на 100 тыс'!$C38*2.417</f>
        <v>35.85747324524145</v>
      </c>
      <c r="V38" s="105">
        <f>абс!T38*100000/'на 100 тыс'!$B38*2.417</f>
        <v>11.28994260693672</v>
      </c>
      <c r="W38" s="106">
        <f>абс!U38*100000/'на 100 тыс'!$C38*2.417</f>
        <v>11.297560063569225</v>
      </c>
      <c r="X38" s="56" t="s">
        <v>32</v>
      </c>
      <c r="Y38" s="24">
        <f>абс!W38*100000/'на 100 тыс'!$B38*2.417</f>
        <v>85.16543662189223</v>
      </c>
      <c r="Z38" s="105">
        <f>абс!X38*100000/'на 100 тыс'!$C38*2.417</f>
        <v>88.1700883222033</v>
      </c>
      <c r="AA38" s="105">
        <f>абс!Y38*100000/'на 100 тыс'!$B38*2.417</f>
        <v>6.135838373335174</v>
      </c>
      <c r="AB38" s="105">
        <f>абс!Z38*100000/'на 100 тыс'!$C38*2.417</f>
        <v>6.631176559051501</v>
      </c>
      <c r="AC38" s="105">
        <f>абс!AA38*100000/'на 100 тыс'!$B38*2.417</f>
        <v>19.634682794672557</v>
      </c>
      <c r="AD38" s="106">
        <f>абс!AB38*100000/'на 100 тыс'!$C38*2.417</f>
        <v>20.87592620442139</v>
      </c>
      <c r="AE38" s="24">
        <f>абс!AC38*100000/'на 100 тыс'!$B38*2.417</f>
        <v>77.5569970389566</v>
      </c>
      <c r="AF38" s="106">
        <f>абс!AD38*100000/'на 100 тыс'!$C38*2.417</f>
        <v>77.60932565408423</v>
      </c>
      <c r="AG38" s="24">
        <f>абс!AE38*100000/'на 100 тыс'!$B38*2.417</f>
        <v>80.99306652802429</v>
      </c>
      <c r="AH38" s="106">
        <f>абс!AF38*100000/'на 100 тыс'!$C38*2.417</f>
        <v>56.48780031784612</v>
      </c>
      <c r="AI38" s="24">
        <f>абс!AG38*100000/'на 100 тыс'!$B38*2.417</f>
        <v>14.235145026137605</v>
      </c>
      <c r="AJ38" s="106">
        <f>абс!AH38*100000/'на 100 тыс'!$C38*2.417</f>
        <v>9.578366140852168</v>
      </c>
      <c r="AK38" s="24">
        <f>абс!AI38*100000/'на 100 тыс'!$B38*2.417</f>
        <v>73.38462694508868</v>
      </c>
      <c r="AL38" s="106">
        <f>абс!AJ38*100000/'на 100 тыс'!$C38*2.417</f>
        <v>81.78451089496852</v>
      </c>
      <c r="AM38" s="169">
        <f>абс!AK38*100000/'на 100 тыс'!$B38*2.417</f>
        <v>58.16774777921745</v>
      </c>
      <c r="AN38" s="106">
        <f>абс!AL38*100000/'на 100 тыс'!$C38*2.417</f>
        <v>62.873377745080894</v>
      </c>
      <c r="AO38" s="24">
        <f>абс!AM38*100000/'на 100 тыс'!$B38*2.417</f>
        <v>21.598151074139814</v>
      </c>
      <c r="AP38" s="106">
        <f>абс!AN38*100000/'на 100 тыс'!$C38*2.417</f>
        <v>29.717494949823394</v>
      </c>
    </row>
    <row r="39" spans="1:42" ht="13.5" thickBot="1">
      <c r="A39" s="103" t="s">
        <v>33</v>
      </c>
      <c r="B39" s="165">
        <v>75213</v>
      </c>
      <c r="C39" s="165">
        <v>74963</v>
      </c>
      <c r="D39" s="118">
        <f>абс!B39*100000/'на 100 тыс'!$B39*2.417</f>
        <v>160.67701062316354</v>
      </c>
      <c r="E39" s="120">
        <f>абс!C39*100000/'на 100 тыс'!$C39*2.417</f>
        <v>174.10989421447914</v>
      </c>
      <c r="F39" s="119">
        <f>абс!D39*100000/'на 100 тыс'!$B39*2.417</f>
        <v>157.46347041070027</v>
      </c>
      <c r="G39" s="127">
        <f>абс!E39*100000/'на 100 тыс'!$C39*2.417</f>
        <v>170.885636914211</v>
      </c>
      <c r="H39" s="7">
        <f>абс!F39*100000/'на 100 тыс'!$B39*2.417</f>
        <v>353.48942337095974</v>
      </c>
      <c r="I39" s="53">
        <f>абс!G39*100000/'на 100 тыс'!$C39*2.417</f>
        <v>502.98413884182855</v>
      </c>
      <c r="J39" s="38">
        <f>абс!H39*100000/'на 100 тыс'!$B39*2.417</f>
        <v>167.10409104809005</v>
      </c>
      <c r="K39" s="128">
        <f>абс!I39*100000/'на 100 тыс'!$C39*2.417</f>
        <v>274.0618705227912</v>
      </c>
      <c r="L39" s="198">
        <f>абс!J39*100000/'на 100 тыс'!$B39*2.417</f>
        <v>16.067701062316353</v>
      </c>
      <c r="M39" s="198">
        <f>абс!K39*100000/'на 100 тыс'!$C39*2.417</f>
        <v>25.794058402145055</v>
      </c>
      <c r="N39" s="198">
        <f>абс!L39*100000/'на 100 тыс'!$B39*2.417</f>
        <v>122.11452807360429</v>
      </c>
      <c r="O39" s="198">
        <f>абс!M39*100000/'на 100 тыс'!$C39*2.417</f>
        <v>161.2128650134066</v>
      </c>
      <c r="P39" s="198">
        <f>абс!N39*100000/'на 100 тыс'!$B39*2.417</f>
        <v>115.68744764867775</v>
      </c>
      <c r="Q39" s="224">
        <f>абс!O39*100000/'на 100 тыс'!$C39*2.417</f>
        <v>96.72771900804396</v>
      </c>
      <c r="R39" s="225">
        <f>абс!P39*100000/'на 100 тыс'!$B39*2.417</f>
        <v>6.427080424926541</v>
      </c>
      <c r="S39" s="223">
        <f>абс!Q39*100000/'на 100 тыс'!$C39*2.417</f>
        <v>0</v>
      </c>
      <c r="T39" s="13">
        <f>абс!R39*100000/'на 100 тыс'!$B39*2.417</f>
        <v>22.494781487242896</v>
      </c>
      <c r="U39" s="53">
        <f>абс!S39*100000/'на 100 тыс'!$C39*2.417</f>
        <v>25.794058402145055</v>
      </c>
      <c r="V39" s="38">
        <f>абс!T39*100000/'на 100 тыс'!$B39*2.417</f>
        <v>6.427080424926541</v>
      </c>
      <c r="W39" s="225">
        <f>абс!U39*100000/'на 100 тыс'!$C39*2.417</f>
        <v>6.448514600536264</v>
      </c>
      <c r="X39" s="104" t="s">
        <v>33</v>
      </c>
      <c r="Y39" s="128">
        <f>абс!W39*100000/'на 100 тыс'!$B39*2.417</f>
        <v>128.54160849853082</v>
      </c>
      <c r="Z39" s="198">
        <f>абс!X39*100000/'на 100 тыс'!$C39*2.417</f>
        <v>119.2975201099209</v>
      </c>
      <c r="AA39" s="198">
        <f>абс!Y39*100000/'на 100 тыс'!$B39*2.417</f>
        <v>9.640620637389812</v>
      </c>
      <c r="AB39" s="198">
        <f>абс!Z39*100000/'на 100 тыс'!$C39*2.417</f>
        <v>22.569801101876923</v>
      </c>
      <c r="AC39" s="198">
        <f>абс!AA39*100000/'на 100 тыс'!$B39*2.417</f>
        <v>35.34894233709598</v>
      </c>
      <c r="AD39" s="199">
        <f>абс!AB39*100000/'на 100 тыс'!$C39*2.417</f>
        <v>25.794058402145055</v>
      </c>
      <c r="AE39" s="128">
        <f>абс!AC39*100000/'на 100 тыс'!$B39*2.417</f>
        <v>77.1249650991185</v>
      </c>
      <c r="AF39" s="199">
        <f>абс!AD39*100000/'на 100 тыс'!$C39*2.417</f>
        <v>70.93366060589891</v>
      </c>
      <c r="AG39" s="128">
        <f>абс!AE39*100000/'на 100 тыс'!$B39*2.417</f>
        <v>334.2081820961801</v>
      </c>
      <c r="AH39" s="199">
        <f>абс!AF39*100000/'на 100 тыс'!$C39*2.417</f>
        <v>132.1945493109934</v>
      </c>
      <c r="AI39" s="128">
        <f>абс!AG39*100000/'на 100 тыс'!$B39*2.417</f>
        <v>0</v>
      </c>
      <c r="AJ39" s="199">
        <f>абс!AH39*100000/'на 100 тыс'!$C39*2.417</f>
        <v>3.224257300268132</v>
      </c>
      <c r="AK39" s="128">
        <f>абс!AI39*100000/'на 100 тыс'!$B39*2.417</f>
        <v>89.97912594897159</v>
      </c>
      <c r="AL39" s="199">
        <f>абс!AJ39*100000/'на 100 тыс'!$C39*2.417</f>
        <v>138.64306391152968</v>
      </c>
      <c r="AM39" s="200">
        <f>абс!AK39*100000/'на 100 тыс'!$B39*2.417</f>
        <v>80.33850531158177</v>
      </c>
      <c r="AN39" s="199">
        <f>абс!AL39*100000/'на 100 тыс'!$C39*2.417</f>
        <v>138.64306391152968</v>
      </c>
      <c r="AO39" s="128">
        <f>абс!AM39*100000/'на 100 тыс'!$B39*2.417</f>
        <v>3.2135402124632706</v>
      </c>
      <c r="AP39" s="199">
        <f>абс!AN39*100000/'на 100 тыс'!$C39*2.417</f>
        <v>25.794058402145055</v>
      </c>
    </row>
    <row r="40" spans="1:42" ht="13.5" thickBot="1">
      <c r="A40" s="91"/>
      <c r="B40" s="166"/>
      <c r="C40" s="166"/>
      <c r="D40" s="196"/>
      <c r="E40" s="196"/>
      <c r="F40" s="196"/>
      <c r="G40" s="196"/>
      <c r="H40" s="197"/>
      <c r="I40" s="197"/>
      <c r="J40" s="197"/>
      <c r="K40" s="53"/>
      <c r="L40" s="52"/>
      <c r="M40" s="53"/>
      <c r="N40" s="52"/>
      <c r="O40" s="53"/>
      <c r="P40" s="52"/>
      <c r="Q40" s="167"/>
      <c r="R40" s="52"/>
      <c r="S40" s="52"/>
      <c r="T40" s="197"/>
      <c r="U40" s="197"/>
      <c r="V40" s="197"/>
      <c r="W40" s="102"/>
      <c r="X40" s="216"/>
      <c r="Y40" s="52"/>
      <c r="Z40" s="52"/>
      <c r="AA40" s="52"/>
      <c r="AB40" s="52"/>
      <c r="AC40" s="52"/>
      <c r="AD40" s="52"/>
      <c r="AE40" s="52"/>
      <c r="AF40" s="52"/>
      <c r="AG40" s="226"/>
      <c r="AH40" s="225"/>
      <c r="AI40" s="128"/>
      <c r="AJ40" s="199"/>
      <c r="AK40" s="128"/>
      <c r="AL40" s="199"/>
      <c r="AM40" s="128"/>
      <c r="AN40" s="199"/>
      <c r="AO40" s="128"/>
      <c r="AP40" s="199"/>
    </row>
    <row r="41" spans="1:42" s="23" customFormat="1" ht="13.5" thickBot="1">
      <c r="A41" s="55" t="s">
        <v>34</v>
      </c>
      <c r="B41" s="201">
        <v>1512274</v>
      </c>
      <c r="C41" s="202">
        <v>1505816</v>
      </c>
      <c r="D41" s="229">
        <v>189.2</v>
      </c>
      <c r="E41" s="220">
        <v>191.6</v>
      </c>
      <c r="F41" s="230">
        <v>187.6</v>
      </c>
      <c r="G41" s="217">
        <v>190.4</v>
      </c>
      <c r="H41" s="219">
        <v>574.2</v>
      </c>
      <c r="I41" s="222">
        <v>563.2</v>
      </c>
      <c r="J41" s="24">
        <v>309.3734930354673</v>
      </c>
      <c r="K41" s="105">
        <f>абс!I41*100000/'на 100 тыс'!$C41*2.417</f>
        <v>313.95947446434354</v>
      </c>
      <c r="L41" s="105">
        <v>32.136471369575666</v>
      </c>
      <c r="M41" s="105">
        <f>абс!K41*100000/'на 100 тыс'!$C41*2.417</f>
        <v>33.065261625590374</v>
      </c>
      <c r="N41" s="105">
        <v>167.23755747550322</v>
      </c>
      <c r="O41" s="105">
        <f>абс!M41*100000/'на 100 тыс'!$C41*2.417</f>
        <v>160.83200072253183</v>
      </c>
      <c r="P41" s="105">
        <v>97.36871176155016</v>
      </c>
      <c r="Q41" s="168">
        <f>абс!O41*100000/'на 100 тыс'!$C41*2.417</f>
        <v>93.41738964123107</v>
      </c>
      <c r="R41" s="227">
        <v>5.9</v>
      </c>
      <c r="S41" s="220">
        <v>2.9</v>
      </c>
      <c r="T41" s="235">
        <v>45.2</v>
      </c>
      <c r="U41" s="210">
        <v>43.3</v>
      </c>
      <c r="V41" s="169">
        <v>13.110401255249776</v>
      </c>
      <c r="W41" s="106">
        <f>абс!U41*100000/'на 100 тыс'!$C41*2.417</f>
        <v>12.840878301200146</v>
      </c>
      <c r="X41" s="56" t="s">
        <v>34</v>
      </c>
      <c r="Y41" s="105">
        <v>103.7</v>
      </c>
      <c r="Z41" s="218">
        <v>105.1</v>
      </c>
      <c r="AA41" s="106">
        <v>8.9</v>
      </c>
      <c r="AB41" s="220">
        <v>9</v>
      </c>
      <c r="AC41" s="221">
        <v>28.6</v>
      </c>
      <c r="AD41" s="210">
        <v>30.5</v>
      </c>
      <c r="AE41" s="106">
        <v>79.9</v>
      </c>
      <c r="AF41" s="210">
        <v>86.3</v>
      </c>
      <c r="AG41" s="227">
        <v>94.01116997666912</v>
      </c>
      <c r="AH41" s="203">
        <f>абс!AF41*100000/'на 100 тыс'!$C41*2.417</f>
        <v>55.69730963145564</v>
      </c>
      <c r="AI41" s="24">
        <v>35</v>
      </c>
      <c r="AJ41" s="106">
        <f>абс!AH41*100000/'на 100 тыс'!$C41*2.417</f>
        <v>18.619273536740213</v>
      </c>
      <c r="AK41" s="24">
        <v>85.7</v>
      </c>
      <c r="AL41" s="106">
        <f>абс!AJ41*100000/'на 100 тыс'!$C41*2.417</f>
        <v>93.73841159876106</v>
      </c>
      <c r="AM41" s="24">
        <v>71</v>
      </c>
      <c r="AN41" s="106">
        <f>абс!AL41*100000/'на 100 тыс'!$C41*2.417</f>
        <v>78.00833567979089</v>
      </c>
      <c r="AO41" s="24">
        <v>26.5</v>
      </c>
      <c r="AP41" s="106">
        <f>абс!AN41*100000/'на 100 тыс'!$C41*2.417</f>
        <v>30.01555302905534</v>
      </c>
    </row>
    <row r="42" spans="1:42" s="23" customFormat="1" ht="13.5" thickBot="1">
      <c r="A42" s="55" t="s">
        <v>77</v>
      </c>
      <c r="B42" s="24"/>
      <c r="C42" s="203"/>
      <c r="D42" s="204">
        <v>194</v>
      </c>
      <c r="E42" s="220">
        <v>200.6</v>
      </c>
      <c r="F42" s="210">
        <v>191.1</v>
      </c>
      <c r="G42" s="210">
        <v>198.2</v>
      </c>
      <c r="H42" s="209">
        <v>650</v>
      </c>
      <c r="I42" s="209">
        <v>661.6</v>
      </c>
      <c r="J42" s="121"/>
      <c r="K42" s="121"/>
      <c r="L42" s="121"/>
      <c r="M42" s="121"/>
      <c r="N42" s="121"/>
      <c r="O42" s="121"/>
      <c r="P42" s="121"/>
      <c r="Q42" s="238"/>
      <c r="R42" s="231">
        <v>4.8</v>
      </c>
      <c r="S42" s="234">
        <v>3.8</v>
      </c>
      <c r="T42" s="236">
        <v>49.3</v>
      </c>
      <c r="U42" s="237">
        <v>45</v>
      </c>
      <c r="V42" s="240"/>
      <c r="W42" s="241"/>
      <c r="X42" s="208" t="s">
        <v>77</v>
      </c>
      <c r="Y42" s="209">
        <v>101.4</v>
      </c>
      <c r="Z42" s="209">
        <v>93.1</v>
      </c>
      <c r="AA42" s="210">
        <v>7.6</v>
      </c>
      <c r="AB42" s="215">
        <v>7.4</v>
      </c>
      <c r="AC42" s="205">
        <v>15.5</v>
      </c>
      <c r="AD42" s="205">
        <v>14.3</v>
      </c>
      <c r="AE42" s="205">
        <v>71.1</v>
      </c>
      <c r="AF42" s="205">
        <v>74.4</v>
      </c>
      <c r="AG42" s="175"/>
      <c r="AH42" s="179"/>
      <c r="AI42" s="175"/>
      <c r="AJ42" s="179"/>
      <c r="AK42" s="175"/>
      <c r="AL42" s="242"/>
      <c r="AM42" s="243"/>
      <c r="AN42" s="244"/>
      <c r="AO42" s="245"/>
      <c r="AP42" s="244"/>
    </row>
    <row r="43" spans="1:42" s="23" customFormat="1" ht="13.5" thickBot="1">
      <c r="A43" s="211" t="s">
        <v>78</v>
      </c>
      <c r="B43" s="212"/>
      <c r="C43" s="213"/>
      <c r="D43" s="204">
        <v>203.4</v>
      </c>
      <c r="E43" s="204">
        <v>207.5</v>
      </c>
      <c r="F43" s="205">
        <v>199.6</v>
      </c>
      <c r="G43" s="205">
        <v>204.5</v>
      </c>
      <c r="H43" s="206">
        <v>618.9</v>
      </c>
      <c r="I43" s="206">
        <v>623.3</v>
      </c>
      <c r="J43" s="206">
        <v>333.1</v>
      </c>
      <c r="K43" s="206">
        <v>330.1</v>
      </c>
      <c r="L43" s="206">
        <v>41.2</v>
      </c>
      <c r="M43" s="206">
        <v>39.6</v>
      </c>
      <c r="N43" s="206">
        <v>186.5</v>
      </c>
      <c r="O43" s="206">
        <v>192.8</v>
      </c>
      <c r="P43" s="178"/>
      <c r="Q43" s="239"/>
      <c r="R43" s="232">
        <v>6.1</v>
      </c>
      <c r="S43" s="220">
        <v>5.3</v>
      </c>
      <c r="T43" s="228">
        <v>46.9</v>
      </c>
      <c r="U43" s="210">
        <v>44.4</v>
      </c>
      <c r="V43" s="233">
        <v>19.8</v>
      </c>
      <c r="W43" s="210">
        <v>18.3</v>
      </c>
      <c r="X43" s="214" t="s">
        <v>78</v>
      </c>
      <c r="Y43" s="206">
        <v>92.5</v>
      </c>
      <c r="Z43" s="206">
        <v>87.4</v>
      </c>
      <c r="AA43" s="205">
        <v>7.7</v>
      </c>
      <c r="AB43" s="215">
        <v>7.3</v>
      </c>
      <c r="AC43" s="205">
        <v>12.9</v>
      </c>
      <c r="AD43" s="205">
        <v>11.8</v>
      </c>
      <c r="AE43" s="205">
        <v>65.8</v>
      </c>
      <c r="AF43" s="205">
        <v>67.7</v>
      </c>
      <c r="AG43" s="207">
        <v>84.7</v>
      </c>
      <c r="AH43" s="205">
        <v>64.8</v>
      </c>
      <c r="AI43" s="175"/>
      <c r="AJ43" s="179"/>
      <c r="AK43" s="175"/>
      <c r="AL43" s="242"/>
      <c r="AM43" s="243"/>
      <c r="AN43" s="244"/>
      <c r="AO43" s="245"/>
      <c r="AP43" s="244"/>
    </row>
  </sheetData>
  <sheetProtection/>
  <mergeCells count="27">
    <mergeCell ref="AM4:AN5"/>
    <mergeCell ref="AO4:AP5"/>
    <mergeCell ref="AE4:AF5"/>
    <mergeCell ref="AG4:AH5"/>
    <mergeCell ref="AI4:AJ5"/>
    <mergeCell ref="R4:S5"/>
    <mergeCell ref="T4:U5"/>
    <mergeCell ref="AK4:AL5"/>
    <mergeCell ref="AA5:AB5"/>
    <mergeCell ref="AC5:AD5"/>
    <mergeCell ref="A2:Q2"/>
    <mergeCell ref="H5:I5"/>
    <mergeCell ref="J5:K5"/>
    <mergeCell ref="L5:M5"/>
    <mergeCell ref="N5:O5"/>
    <mergeCell ref="B4:C5"/>
    <mergeCell ref="H4:Q4"/>
    <mergeCell ref="A4:A6"/>
    <mergeCell ref="E3:M3"/>
    <mergeCell ref="Y5:Z5"/>
    <mergeCell ref="Y4:AD4"/>
    <mergeCell ref="X4:X6"/>
    <mergeCell ref="F5:G5"/>
    <mergeCell ref="P5:Q5"/>
    <mergeCell ref="D4:G4"/>
    <mergeCell ref="D5:E5"/>
    <mergeCell ref="V4:W5"/>
  </mergeCells>
  <printOptions/>
  <pageMargins left="0" right="0" top="0" bottom="0" header="0" footer="0"/>
  <pageSetup horizontalDpi="600" verticalDpi="600" orientation="landscape" paperSize="9" scale="69" r:id="rId1"/>
  <colBreaks count="1" manualBreakCount="1">
    <brk id="23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B76"/>
  <sheetViews>
    <sheetView zoomScalePageLayoutView="0" workbookViewId="0" topLeftCell="A22">
      <selection activeCell="Z21" sqref="Z21"/>
    </sheetView>
  </sheetViews>
  <sheetFormatPr defaultColWidth="9.00390625" defaultRowHeight="12.75"/>
  <cols>
    <col min="1" max="1" width="21.375" style="0" customWidth="1"/>
    <col min="3" max="3" width="9.625" style="0" bestFit="1" customWidth="1"/>
    <col min="4" max="5" width="9.625" style="0" customWidth="1"/>
    <col min="6" max="6" width="10.375" style="0" customWidth="1"/>
    <col min="9" max="11" width="10.875" style="0" customWidth="1"/>
    <col min="12" max="12" width="10.75390625" style="0" customWidth="1"/>
    <col min="13" max="13" width="12.00390625" style="0" hidden="1" customWidth="1"/>
    <col min="14" max="14" width="11.00390625" style="0" hidden="1" customWidth="1"/>
    <col min="15" max="15" width="0.12890625" style="0" hidden="1" customWidth="1"/>
    <col min="16" max="16" width="10.625" style="0" hidden="1" customWidth="1"/>
    <col min="17" max="17" width="10.625" style="0" customWidth="1"/>
    <col min="18" max="24" width="10.625" style="0" hidden="1" customWidth="1"/>
    <col min="25" max="25" width="10.625" style="0" customWidth="1"/>
    <col min="26" max="26" width="11.75390625" style="0" customWidth="1"/>
    <col min="27" max="27" width="10.00390625" style="0" customWidth="1"/>
  </cols>
  <sheetData>
    <row r="2" spans="1:12" ht="12.7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13.5" thickBot="1"/>
    <row r="4" spans="1:6" ht="13.5" customHeight="1" thickBot="1">
      <c r="A4" s="256" t="s">
        <v>0</v>
      </c>
      <c r="B4" s="264" t="s">
        <v>46</v>
      </c>
      <c r="C4" s="268"/>
      <c r="D4" s="268"/>
      <c r="E4" s="268"/>
      <c r="F4" s="265"/>
    </row>
    <row r="5" spans="1:27" ht="13.5" customHeight="1" thickBot="1">
      <c r="A5" s="257"/>
      <c r="B5" s="270"/>
      <c r="C5" s="271"/>
      <c r="D5" s="271"/>
      <c r="E5" s="271"/>
      <c r="F5" s="272"/>
      <c r="G5" s="318" t="s">
        <v>51</v>
      </c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1" t="s">
        <v>74</v>
      </c>
      <c r="Z5" s="312"/>
      <c r="AA5" s="313"/>
    </row>
    <row r="6" spans="1:27" ht="13.5" thickBot="1">
      <c r="A6" s="258"/>
      <c r="B6" s="57">
        <v>2015</v>
      </c>
      <c r="C6" s="31">
        <v>2016</v>
      </c>
      <c r="D6" s="101">
        <v>2017</v>
      </c>
      <c r="E6" s="101">
        <v>2018</v>
      </c>
      <c r="F6" s="33" t="s">
        <v>64</v>
      </c>
      <c r="G6" s="49">
        <v>2013</v>
      </c>
      <c r="H6" s="32">
        <v>2014</v>
      </c>
      <c r="I6" s="34">
        <v>2015</v>
      </c>
      <c r="J6" s="101">
        <v>2016</v>
      </c>
      <c r="K6" s="101">
        <v>2017</v>
      </c>
      <c r="L6" s="101">
        <v>2018</v>
      </c>
      <c r="M6" s="90" t="s">
        <v>61</v>
      </c>
      <c r="N6" s="90" t="s">
        <v>60</v>
      </c>
      <c r="O6" s="90" t="s">
        <v>62</v>
      </c>
      <c r="P6" s="90" t="s">
        <v>63</v>
      </c>
      <c r="Q6" s="90" t="s">
        <v>64</v>
      </c>
      <c r="R6" s="90" t="s">
        <v>65</v>
      </c>
      <c r="S6" s="90" t="s">
        <v>66</v>
      </c>
      <c r="T6" s="90" t="s">
        <v>67</v>
      </c>
      <c r="U6" s="90" t="s">
        <v>68</v>
      </c>
      <c r="V6" s="90" t="s">
        <v>69</v>
      </c>
      <c r="W6" s="90" t="s">
        <v>70</v>
      </c>
      <c r="X6" s="91" t="s">
        <v>71</v>
      </c>
      <c r="Y6" s="66" t="s">
        <v>56</v>
      </c>
      <c r="Z6" s="67" t="s">
        <v>54</v>
      </c>
      <c r="AA6" s="68" t="s">
        <v>55</v>
      </c>
    </row>
    <row r="7" spans="1:28" ht="12.75">
      <c r="A7" s="26" t="s">
        <v>1</v>
      </c>
      <c r="B7" s="19">
        <v>38</v>
      </c>
      <c r="C7" s="43">
        <v>21</v>
      </c>
      <c r="D7" s="43">
        <v>26</v>
      </c>
      <c r="E7" s="43">
        <v>28</v>
      </c>
      <c r="F7" s="42">
        <f>абс!AJ7</f>
        <v>14</v>
      </c>
      <c r="G7" s="110">
        <v>49</v>
      </c>
      <c r="H7" s="28">
        <v>36</v>
      </c>
      <c r="I7" s="28">
        <v>17</v>
      </c>
      <c r="J7" s="28">
        <v>23</v>
      </c>
      <c r="K7" s="28">
        <v>24</v>
      </c>
      <c r="L7" s="28">
        <v>26</v>
      </c>
      <c r="M7" s="28"/>
      <c r="N7" s="28">
        <v>6</v>
      </c>
      <c r="O7" s="27">
        <f>абс!AL7</f>
        <v>13</v>
      </c>
      <c r="P7" s="27">
        <f>абс!AL7</f>
        <v>13</v>
      </c>
      <c r="Q7" s="43">
        <f>абс!AL7</f>
        <v>13</v>
      </c>
      <c r="R7" s="43"/>
      <c r="S7" s="27"/>
      <c r="T7" s="28"/>
      <c r="U7" s="81"/>
      <c r="V7" s="25"/>
      <c r="W7" s="25"/>
      <c r="X7" s="81"/>
      <c r="Y7" s="92">
        <v>108</v>
      </c>
      <c r="Z7" s="99">
        <f>P7*100/Y7</f>
        <v>12.037037037037036</v>
      </c>
      <c r="AA7" s="100">
        <f>F7*100/Y7</f>
        <v>12.962962962962964</v>
      </c>
      <c r="AB7" s="5">
        <f>AA7-Z7</f>
        <v>0.9259259259259274</v>
      </c>
    </row>
    <row r="8" spans="1:28" ht="12.75">
      <c r="A8" s="3" t="s">
        <v>2</v>
      </c>
      <c r="B8" s="20">
        <v>71</v>
      </c>
      <c r="C8" s="29">
        <v>41</v>
      </c>
      <c r="D8" s="29">
        <v>36</v>
      </c>
      <c r="E8" s="29">
        <v>33</v>
      </c>
      <c r="F8" s="42">
        <f>абс!AJ8</f>
        <v>9</v>
      </c>
      <c r="G8" s="111">
        <v>111</v>
      </c>
      <c r="H8" s="25">
        <v>60</v>
      </c>
      <c r="I8" s="25">
        <v>35</v>
      </c>
      <c r="J8" s="25">
        <v>34</v>
      </c>
      <c r="K8" s="25">
        <v>34</v>
      </c>
      <c r="L8" s="25">
        <v>32</v>
      </c>
      <c r="M8" s="25"/>
      <c r="N8" s="25">
        <v>3</v>
      </c>
      <c r="O8" s="25">
        <f>абс!AL8</f>
        <v>9</v>
      </c>
      <c r="P8" s="27">
        <f>абс!AL8</f>
        <v>9</v>
      </c>
      <c r="Q8" s="43">
        <f>абс!AL8</f>
        <v>9</v>
      </c>
      <c r="R8" s="29"/>
      <c r="S8" s="25"/>
      <c r="T8" s="25"/>
      <c r="U8" s="81"/>
      <c r="V8" s="25"/>
      <c r="W8" s="25"/>
      <c r="X8" s="82"/>
      <c r="Y8" s="93">
        <v>183</v>
      </c>
      <c r="Z8" s="99">
        <f aca="true" t="shared" si="0" ref="Z8:Z38">P8*100/Y8</f>
        <v>4.918032786885246</v>
      </c>
      <c r="AA8" s="100">
        <f aca="true" t="shared" si="1" ref="AA8:AA36">F8*100/Y8</f>
        <v>4.918032786885246</v>
      </c>
      <c r="AB8" s="5"/>
    </row>
    <row r="9" spans="1:28" ht="12.75">
      <c r="A9" s="3" t="s">
        <v>3</v>
      </c>
      <c r="B9" s="20">
        <v>32</v>
      </c>
      <c r="C9" s="29">
        <v>17</v>
      </c>
      <c r="D9" s="29">
        <v>13</v>
      </c>
      <c r="E9" s="29">
        <v>20</v>
      </c>
      <c r="F9" s="42">
        <f>абс!AJ9</f>
        <v>11</v>
      </c>
      <c r="G9" s="111">
        <v>60</v>
      </c>
      <c r="H9" s="25">
        <v>28</v>
      </c>
      <c r="I9" s="25">
        <v>12</v>
      </c>
      <c r="J9" s="25">
        <v>13</v>
      </c>
      <c r="K9" s="25">
        <v>13</v>
      </c>
      <c r="L9" s="25">
        <v>17</v>
      </c>
      <c r="M9" s="25"/>
      <c r="N9" s="25">
        <v>2</v>
      </c>
      <c r="O9" s="25">
        <f>абс!AL9</f>
        <v>8</v>
      </c>
      <c r="P9" s="27">
        <f>абс!AL9</f>
        <v>8</v>
      </c>
      <c r="Q9" s="43">
        <f>абс!AL9</f>
        <v>8</v>
      </c>
      <c r="R9" s="29"/>
      <c r="S9" s="25"/>
      <c r="T9" s="25"/>
      <c r="U9" s="81"/>
      <c r="V9" s="25"/>
      <c r="W9" s="25"/>
      <c r="X9" s="82"/>
      <c r="Y9" s="93">
        <v>87</v>
      </c>
      <c r="Z9" s="99">
        <f t="shared" si="0"/>
        <v>9.195402298850574</v>
      </c>
      <c r="AA9" s="100">
        <f t="shared" si="1"/>
        <v>12.64367816091954</v>
      </c>
      <c r="AB9" s="5">
        <f>AA9-Z9</f>
        <v>3.448275862068966</v>
      </c>
    </row>
    <row r="10" spans="1:28" ht="12.75">
      <c r="A10" s="3" t="s">
        <v>4</v>
      </c>
      <c r="B10" s="20">
        <v>15</v>
      </c>
      <c r="C10" s="29">
        <v>19</v>
      </c>
      <c r="D10" s="29">
        <v>7</v>
      </c>
      <c r="E10" s="29">
        <v>7</v>
      </c>
      <c r="F10" s="42">
        <f>абс!AJ10</f>
        <v>9</v>
      </c>
      <c r="G10" s="111">
        <v>5</v>
      </c>
      <c r="H10" s="25">
        <v>14</v>
      </c>
      <c r="I10" s="25">
        <v>16</v>
      </c>
      <c r="J10" s="25">
        <v>8</v>
      </c>
      <c r="K10" s="25">
        <v>6</v>
      </c>
      <c r="L10" s="25">
        <v>5</v>
      </c>
      <c r="M10" s="25"/>
      <c r="N10" s="25">
        <v>2</v>
      </c>
      <c r="O10" s="25">
        <f>абс!AL10</f>
        <v>9</v>
      </c>
      <c r="P10" s="27">
        <f>абс!AL10</f>
        <v>9</v>
      </c>
      <c r="Q10" s="43">
        <f>абс!AL10</f>
        <v>9</v>
      </c>
      <c r="R10" s="29"/>
      <c r="S10" s="25"/>
      <c r="T10" s="25"/>
      <c r="U10" s="81"/>
      <c r="V10" s="25"/>
      <c r="W10" s="25"/>
      <c r="X10" s="82"/>
      <c r="Y10" s="93">
        <v>119</v>
      </c>
      <c r="Z10" s="99">
        <f t="shared" si="0"/>
        <v>7.563025210084033</v>
      </c>
      <c r="AA10" s="100">
        <f t="shared" si="1"/>
        <v>7.563025210084033</v>
      </c>
      <c r="AB10" s="5"/>
    </row>
    <row r="11" spans="1:28" ht="12.75">
      <c r="A11" s="3" t="s">
        <v>5</v>
      </c>
      <c r="B11" s="20">
        <v>36</v>
      </c>
      <c r="C11" s="29">
        <v>22</v>
      </c>
      <c r="D11" s="29">
        <v>13</v>
      </c>
      <c r="E11" s="29">
        <v>21</v>
      </c>
      <c r="F11" s="42">
        <f>абс!AJ11</f>
        <v>8</v>
      </c>
      <c r="G11" s="111">
        <v>34</v>
      </c>
      <c r="H11" s="25">
        <v>36</v>
      </c>
      <c r="I11" s="25">
        <v>20</v>
      </c>
      <c r="J11" s="25">
        <v>13</v>
      </c>
      <c r="K11" s="25">
        <v>10</v>
      </c>
      <c r="L11" s="25">
        <v>19</v>
      </c>
      <c r="M11" s="25"/>
      <c r="N11" s="25">
        <v>6</v>
      </c>
      <c r="O11" s="25">
        <f>абс!AL11</f>
        <v>8</v>
      </c>
      <c r="P11" s="27">
        <f>абс!AL11</f>
        <v>8</v>
      </c>
      <c r="Q11" s="43">
        <f>абс!AL11</f>
        <v>8</v>
      </c>
      <c r="R11" s="29"/>
      <c r="S11" s="25"/>
      <c r="T11" s="25"/>
      <c r="U11" s="81"/>
      <c r="V11" s="25"/>
      <c r="W11" s="25"/>
      <c r="X11" s="82"/>
      <c r="Y11" s="93">
        <v>111</v>
      </c>
      <c r="Z11" s="99">
        <f t="shared" si="0"/>
        <v>7.207207207207207</v>
      </c>
      <c r="AA11" s="100">
        <f t="shared" si="1"/>
        <v>7.207207207207207</v>
      </c>
      <c r="AB11" s="5"/>
    </row>
    <row r="12" spans="1:28" ht="12.75">
      <c r="A12" s="3" t="s">
        <v>6</v>
      </c>
      <c r="B12" s="20">
        <v>11</v>
      </c>
      <c r="C12" s="29">
        <v>9</v>
      </c>
      <c r="D12" s="29">
        <v>5</v>
      </c>
      <c r="E12" s="29">
        <v>4</v>
      </c>
      <c r="F12" s="42">
        <f>абс!AJ12</f>
        <v>8</v>
      </c>
      <c r="G12" s="111">
        <v>42</v>
      </c>
      <c r="H12" s="25">
        <v>11</v>
      </c>
      <c r="I12" s="25">
        <v>5</v>
      </c>
      <c r="J12" s="25">
        <v>8</v>
      </c>
      <c r="K12" s="25">
        <v>5</v>
      </c>
      <c r="L12" s="25">
        <v>3</v>
      </c>
      <c r="M12" s="25"/>
      <c r="N12" s="25">
        <v>2</v>
      </c>
      <c r="O12" s="25">
        <f>абс!AL12</f>
        <v>6</v>
      </c>
      <c r="P12" s="27">
        <f>абс!AL12</f>
        <v>6</v>
      </c>
      <c r="Q12" s="43">
        <f>абс!AL12</f>
        <v>6</v>
      </c>
      <c r="R12" s="29"/>
      <c r="S12" s="25"/>
      <c r="T12" s="25"/>
      <c r="U12" s="81"/>
      <c r="V12" s="25"/>
      <c r="W12" s="25"/>
      <c r="X12" s="82"/>
      <c r="Y12" s="93">
        <v>69</v>
      </c>
      <c r="Z12" s="99">
        <f t="shared" si="0"/>
        <v>8.695652173913043</v>
      </c>
      <c r="AA12" s="100">
        <f t="shared" si="1"/>
        <v>11.594202898550725</v>
      </c>
      <c r="AB12" s="5">
        <f>AA12-Z12</f>
        <v>2.8985507246376816</v>
      </c>
    </row>
    <row r="13" spans="1:28" ht="12.75">
      <c r="A13" s="3" t="s">
        <v>7</v>
      </c>
      <c r="B13" s="20">
        <v>36</v>
      </c>
      <c r="C13" s="29">
        <v>9</v>
      </c>
      <c r="D13" s="29">
        <v>10</v>
      </c>
      <c r="E13" s="29">
        <v>15</v>
      </c>
      <c r="F13" s="42">
        <f>абс!AJ13</f>
        <v>8</v>
      </c>
      <c r="G13" s="111">
        <v>48</v>
      </c>
      <c r="H13" s="25">
        <v>36</v>
      </c>
      <c r="I13" s="25">
        <v>8</v>
      </c>
      <c r="J13" s="25">
        <v>7</v>
      </c>
      <c r="K13" s="25">
        <v>10</v>
      </c>
      <c r="L13" s="25">
        <v>13</v>
      </c>
      <c r="M13" s="25"/>
      <c r="N13" s="25">
        <v>0</v>
      </c>
      <c r="O13" s="25">
        <f>абс!AL13</f>
        <v>8</v>
      </c>
      <c r="P13" s="27">
        <f>абс!AL13</f>
        <v>8</v>
      </c>
      <c r="Q13" s="43">
        <f>абс!AL13</f>
        <v>8</v>
      </c>
      <c r="R13" s="29"/>
      <c r="S13" s="25"/>
      <c r="T13" s="25"/>
      <c r="U13" s="81"/>
      <c r="V13" s="25"/>
      <c r="W13" s="25"/>
      <c r="X13" s="82"/>
      <c r="Y13" s="93">
        <v>73</v>
      </c>
      <c r="Z13" s="99">
        <f t="shared" si="0"/>
        <v>10.95890410958904</v>
      </c>
      <c r="AA13" s="100">
        <f t="shared" si="1"/>
        <v>10.95890410958904</v>
      </c>
      <c r="AB13" s="5"/>
    </row>
    <row r="14" spans="1:28" ht="12.75">
      <c r="A14" s="3" t="s">
        <v>8</v>
      </c>
      <c r="B14" s="20">
        <v>28</v>
      </c>
      <c r="C14" s="29">
        <v>31</v>
      </c>
      <c r="D14" s="29">
        <v>28</v>
      </c>
      <c r="E14" s="29">
        <v>24</v>
      </c>
      <c r="F14" s="42">
        <f>абс!AJ14</f>
        <v>1</v>
      </c>
      <c r="G14" s="111">
        <v>12</v>
      </c>
      <c r="H14" s="25">
        <v>16</v>
      </c>
      <c r="I14" s="25">
        <v>24</v>
      </c>
      <c r="J14" s="25">
        <v>21</v>
      </c>
      <c r="K14" s="25">
        <v>16</v>
      </c>
      <c r="L14" s="25">
        <v>13</v>
      </c>
      <c r="M14" s="25"/>
      <c r="N14" s="25">
        <v>1</v>
      </c>
      <c r="O14" s="25">
        <f>абс!AL14</f>
        <v>1</v>
      </c>
      <c r="P14" s="27">
        <f>абс!AL14</f>
        <v>1</v>
      </c>
      <c r="Q14" s="43">
        <f>абс!AL14</f>
        <v>1</v>
      </c>
      <c r="R14" s="29"/>
      <c r="S14" s="25"/>
      <c r="T14" s="25"/>
      <c r="U14" s="81"/>
      <c r="V14" s="25"/>
      <c r="W14" s="25"/>
      <c r="X14" s="82"/>
      <c r="Y14" s="93">
        <v>308</v>
      </c>
      <c r="Z14" s="99">
        <f t="shared" si="0"/>
        <v>0.3246753246753247</v>
      </c>
      <c r="AA14" s="100">
        <f t="shared" si="1"/>
        <v>0.3246753246753247</v>
      </c>
      <c r="AB14" s="5"/>
    </row>
    <row r="15" spans="1:28" ht="12.75">
      <c r="A15" s="3" t="s">
        <v>9</v>
      </c>
      <c r="B15" s="20">
        <v>75</v>
      </c>
      <c r="C15" s="29">
        <v>37</v>
      </c>
      <c r="D15" s="29">
        <v>17</v>
      </c>
      <c r="E15" s="29">
        <v>29</v>
      </c>
      <c r="F15" s="42">
        <f>абс!AJ15</f>
        <v>18</v>
      </c>
      <c r="G15" s="111">
        <v>81</v>
      </c>
      <c r="H15" s="25">
        <v>59</v>
      </c>
      <c r="I15" s="25">
        <v>30</v>
      </c>
      <c r="J15" s="25">
        <v>12</v>
      </c>
      <c r="K15" s="25">
        <v>11</v>
      </c>
      <c r="L15" s="25">
        <v>22</v>
      </c>
      <c r="M15" s="25"/>
      <c r="N15" s="25">
        <v>6</v>
      </c>
      <c r="O15" s="25">
        <f>абс!AL15</f>
        <v>16</v>
      </c>
      <c r="P15" s="27">
        <f>абс!AL15</f>
        <v>16</v>
      </c>
      <c r="Q15" s="43">
        <f>абс!AL15</f>
        <v>16</v>
      </c>
      <c r="R15" s="29"/>
      <c r="S15" s="25"/>
      <c r="T15" s="25"/>
      <c r="U15" s="81"/>
      <c r="V15" s="25"/>
      <c r="W15" s="25"/>
      <c r="X15" s="82"/>
      <c r="Y15" s="93">
        <v>214</v>
      </c>
      <c r="Z15" s="99">
        <f t="shared" si="0"/>
        <v>7.4766355140186915</v>
      </c>
      <c r="AA15" s="100">
        <f t="shared" si="1"/>
        <v>8.411214953271028</v>
      </c>
      <c r="AB15" s="5">
        <f>AA15-Z15</f>
        <v>0.9345794392523361</v>
      </c>
    </row>
    <row r="16" spans="1:28" ht="12.75">
      <c r="A16" s="3" t="s">
        <v>10</v>
      </c>
      <c r="B16" s="20">
        <v>28</v>
      </c>
      <c r="C16" s="29">
        <v>16</v>
      </c>
      <c r="D16" s="29">
        <v>21</v>
      </c>
      <c r="E16" s="29">
        <v>22</v>
      </c>
      <c r="F16" s="42">
        <f>абс!AJ16</f>
        <v>8</v>
      </c>
      <c r="G16" s="111">
        <v>26</v>
      </c>
      <c r="H16" s="25">
        <v>27</v>
      </c>
      <c r="I16" s="25">
        <v>15</v>
      </c>
      <c r="J16" s="25">
        <v>13</v>
      </c>
      <c r="K16" s="25">
        <v>20</v>
      </c>
      <c r="L16" s="25">
        <v>21</v>
      </c>
      <c r="M16" s="25"/>
      <c r="N16" s="25">
        <v>4</v>
      </c>
      <c r="O16" s="25">
        <f>абс!AL16</f>
        <v>7</v>
      </c>
      <c r="P16" s="27">
        <f>абс!AL16</f>
        <v>7</v>
      </c>
      <c r="Q16" s="43">
        <f>абс!AL16</f>
        <v>7</v>
      </c>
      <c r="R16" s="29"/>
      <c r="S16" s="25"/>
      <c r="T16" s="25"/>
      <c r="U16" s="81"/>
      <c r="V16" s="25"/>
      <c r="W16" s="25"/>
      <c r="X16" s="82"/>
      <c r="Y16" s="93">
        <v>119</v>
      </c>
      <c r="Z16" s="99">
        <f t="shared" si="0"/>
        <v>5.882352941176471</v>
      </c>
      <c r="AA16" s="100">
        <f t="shared" si="1"/>
        <v>6.722689075630252</v>
      </c>
      <c r="AB16" s="5"/>
    </row>
    <row r="17" spans="1:28" ht="12.75">
      <c r="A17" s="3" t="s">
        <v>11</v>
      </c>
      <c r="B17" s="20">
        <v>28</v>
      </c>
      <c r="C17" s="29">
        <v>12</v>
      </c>
      <c r="D17" s="29">
        <v>10</v>
      </c>
      <c r="E17" s="29">
        <v>8</v>
      </c>
      <c r="F17" s="42">
        <f>абс!AJ17</f>
        <v>6</v>
      </c>
      <c r="G17" s="111">
        <v>49</v>
      </c>
      <c r="H17" s="25">
        <v>26</v>
      </c>
      <c r="I17" s="25">
        <v>11</v>
      </c>
      <c r="J17" s="25">
        <v>12</v>
      </c>
      <c r="K17" s="25">
        <v>10</v>
      </c>
      <c r="L17" s="25">
        <v>7</v>
      </c>
      <c r="M17" s="25"/>
      <c r="N17" s="25">
        <v>2</v>
      </c>
      <c r="O17" s="25">
        <f>абс!AL17</f>
        <v>6</v>
      </c>
      <c r="P17" s="27">
        <f>абс!AL17</f>
        <v>6</v>
      </c>
      <c r="Q17" s="43">
        <f>абс!AL17</f>
        <v>6</v>
      </c>
      <c r="R17" s="29"/>
      <c r="S17" s="25"/>
      <c r="T17" s="25"/>
      <c r="U17" s="81"/>
      <c r="V17" s="25"/>
      <c r="W17" s="25"/>
      <c r="X17" s="82"/>
      <c r="Y17" s="93">
        <v>74</v>
      </c>
      <c r="Z17" s="99">
        <f t="shared" si="0"/>
        <v>8.108108108108109</v>
      </c>
      <c r="AA17" s="100">
        <f t="shared" si="1"/>
        <v>8.108108108108109</v>
      </c>
      <c r="AB17" s="5"/>
    </row>
    <row r="18" spans="1:28" ht="12.75">
      <c r="A18" s="3" t="s">
        <v>12</v>
      </c>
      <c r="B18" s="20">
        <v>44</v>
      </c>
      <c r="C18" s="29">
        <v>44</v>
      </c>
      <c r="D18" s="29">
        <v>19</v>
      </c>
      <c r="E18" s="29">
        <v>28</v>
      </c>
      <c r="F18" s="42">
        <f>абс!AJ18</f>
        <v>13</v>
      </c>
      <c r="G18" s="111">
        <v>65</v>
      </c>
      <c r="H18" s="25">
        <v>38</v>
      </c>
      <c r="I18" s="25">
        <v>39</v>
      </c>
      <c r="J18" s="25">
        <v>25</v>
      </c>
      <c r="K18" s="25">
        <v>17</v>
      </c>
      <c r="L18" s="25">
        <v>26</v>
      </c>
      <c r="M18" s="25"/>
      <c r="N18" s="25">
        <v>5</v>
      </c>
      <c r="O18" s="25">
        <f>абс!AL18</f>
        <v>12</v>
      </c>
      <c r="P18" s="27">
        <f>абс!AL18</f>
        <v>12</v>
      </c>
      <c r="Q18" s="43">
        <f>абс!AL18</f>
        <v>12</v>
      </c>
      <c r="R18" s="29"/>
      <c r="S18" s="25"/>
      <c r="T18" s="25"/>
      <c r="U18" s="81"/>
      <c r="V18" s="25"/>
      <c r="W18" s="25"/>
      <c r="X18" s="82"/>
      <c r="Y18" s="93">
        <v>123</v>
      </c>
      <c r="Z18" s="99">
        <f t="shared" si="0"/>
        <v>9.75609756097561</v>
      </c>
      <c r="AA18" s="100">
        <f t="shared" si="1"/>
        <v>10.56910569105691</v>
      </c>
      <c r="AB18" s="5">
        <f>AA18-Z18</f>
        <v>0.8130081300813004</v>
      </c>
    </row>
    <row r="19" spans="1:28" ht="12.75">
      <c r="A19" s="3" t="s">
        <v>13</v>
      </c>
      <c r="B19" s="20">
        <v>43</v>
      </c>
      <c r="C19" s="29">
        <v>24</v>
      </c>
      <c r="D19" s="29">
        <v>24</v>
      </c>
      <c r="E19" s="29">
        <v>23</v>
      </c>
      <c r="F19" s="42">
        <f>абс!AJ19</f>
        <v>7</v>
      </c>
      <c r="G19" s="111">
        <v>78</v>
      </c>
      <c r="H19" s="25">
        <v>41</v>
      </c>
      <c r="I19" s="25">
        <v>21</v>
      </c>
      <c r="J19" s="25">
        <v>22</v>
      </c>
      <c r="K19" s="25">
        <v>24</v>
      </c>
      <c r="L19" s="25">
        <v>21</v>
      </c>
      <c r="M19" s="25"/>
      <c r="N19" s="25">
        <v>6</v>
      </c>
      <c r="O19" s="25">
        <f>абс!AL19</f>
        <v>7</v>
      </c>
      <c r="P19" s="27">
        <f>абс!AL19</f>
        <v>7</v>
      </c>
      <c r="Q19" s="43">
        <f>абс!AL19</f>
        <v>7</v>
      </c>
      <c r="R19" s="29"/>
      <c r="S19" s="25"/>
      <c r="T19" s="25"/>
      <c r="U19" s="81"/>
      <c r="V19" s="25"/>
      <c r="W19" s="25"/>
      <c r="X19" s="82"/>
      <c r="Y19" s="93">
        <v>103</v>
      </c>
      <c r="Z19" s="99">
        <f t="shared" si="0"/>
        <v>6.796116504854369</v>
      </c>
      <c r="AA19" s="100">
        <f t="shared" si="1"/>
        <v>6.796116504854369</v>
      </c>
      <c r="AB19" s="5"/>
    </row>
    <row r="20" spans="1:28" ht="12.75">
      <c r="A20" s="3" t="s">
        <v>14</v>
      </c>
      <c r="B20" s="20">
        <v>16</v>
      </c>
      <c r="C20" s="29">
        <v>7</v>
      </c>
      <c r="D20" s="29">
        <v>13</v>
      </c>
      <c r="E20" s="29">
        <v>10</v>
      </c>
      <c r="F20" s="42">
        <f>абс!AJ20</f>
        <v>6</v>
      </c>
      <c r="G20" s="111">
        <v>42</v>
      </c>
      <c r="H20" s="25">
        <v>14</v>
      </c>
      <c r="I20" s="25">
        <v>6</v>
      </c>
      <c r="J20" s="25">
        <v>4</v>
      </c>
      <c r="K20" s="25">
        <v>8</v>
      </c>
      <c r="L20" s="25">
        <v>8</v>
      </c>
      <c r="M20" s="25"/>
      <c r="N20" s="25">
        <v>0</v>
      </c>
      <c r="O20" s="25">
        <f>абс!AL20</f>
        <v>4</v>
      </c>
      <c r="P20" s="27">
        <f>абс!AL20</f>
        <v>4</v>
      </c>
      <c r="Q20" s="43">
        <f>абс!AL20</f>
        <v>4</v>
      </c>
      <c r="R20" s="29"/>
      <c r="S20" s="25"/>
      <c r="T20" s="25"/>
      <c r="U20" s="81"/>
      <c r="V20" s="25"/>
      <c r="W20" s="25"/>
      <c r="X20" s="82"/>
      <c r="Y20" s="93">
        <v>54</v>
      </c>
      <c r="Z20" s="99">
        <f t="shared" si="0"/>
        <v>7.407407407407407</v>
      </c>
      <c r="AA20" s="100">
        <f t="shared" si="1"/>
        <v>11.11111111111111</v>
      </c>
      <c r="AB20" s="5">
        <f>AA20-Z20</f>
        <v>3.7037037037037033</v>
      </c>
    </row>
    <row r="21" spans="1:28" ht="12.75">
      <c r="A21" s="3" t="s">
        <v>15</v>
      </c>
      <c r="B21" s="20">
        <v>23</v>
      </c>
      <c r="C21" s="29">
        <v>19</v>
      </c>
      <c r="D21" s="29">
        <v>5</v>
      </c>
      <c r="E21" s="29">
        <v>17</v>
      </c>
      <c r="F21" s="42">
        <f>абс!AJ21</f>
        <v>11</v>
      </c>
      <c r="G21" s="111">
        <v>16</v>
      </c>
      <c r="H21" s="25">
        <v>22</v>
      </c>
      <c r="I21" s="25">
        <v>15</v>
      </c>
      <c r="J21" s="25">
        <v>7</v>
      </c>
      <c r="K21" s="25">
        <v>5</v>
      </c>
      <c r="L21" s="25">
        <v>13</v>
      </c>
      <c r="M21" s="25"/>
      <c r="N21" s="25">
        <v>2</v>
      </c>
      <c r="O21" s="25">
        <f>абс!AL21</f>
        <v>11</v>
      </c>
      <c r="P21" s="27">
        <f>абс!AL21</f>
        <v>11</v>
      </c>
      <c r="Q21" s="43">
        <f>абс!AL21</f>
        <v>11</v>
      </c>
      <c r="R21" s="29"/>
      <c r="S21" s="25"/>
      <c r="T21" s="25"/>
      <c r="U21" s="81"/>
      <c r="V21" s="25"/>
      <c r="W21" s="25"/>
      <c r="X21" s="82"/>
      <c r="Y21" s="93">
        <v>53</v>
      </c>
      <c r="Z21" s="99">
        <f>P21*100/Y21</f>
        <v>20.754716981132077</v>
      </c>
      <c r="AA21" s="100">
        <f t="shared" si="1"/>
        <v>20.754716981132077</v>
      </c>
      <c r="AB21" s="5"/>
    </row>
    <row r="22" spans="1:28" ht="12.75">
      <c r="A22" s="3" t="s">
        <v>16</v>
      </c>
      <c r="B22" s="20">
        <v>37</v>
      </c>
      <c r="C22" s="29">
        <v>48</v>
      </c>
      <c r="D22" s="29">
        <v>29</v>
      </c>
      <c r="E22" s="29">
        <v>23</v>
      </c>
      <c r="F22" s="42">
        <f>абс!AJ22</f>
        <v>10</v>
      </c>
      <c r="G22" s="111">
        <v>32</v>
      </c>
      <c r="H22" s="25">
        <v>33</v>
      </c>
      <c r="I22" s="25">
        <v>43</v>
      </c>
      <c r="J22" s="25">
        <v>30</v>
      </c>
      <c r="K22" s="25">
        <v>22</v>
      </c>
      <c r="L22" s="25">
        <v>17</v>
      </c>
      <c r="M22" s="25"/>
      <c r="N22" s="25">
        <v>2</v>
      </c>
      <c r="O22" s="25">
        <f>абс!AL22</f>
        <v>6</v>
      </c>
      <c r="P22" s="27">
        <f>абс!AL22</f>
        <v>6</v>
      </c>
      <c r="Q22" s="43">
        <f>абс!AL22</f>
        <v>6</v>
      </c>
      <c r="R22" s="29"/>
      <c r="S22" s="25"/>
      <c r="T22" s="25"/>
      <c r="U22" s="81"/>
      <c r="V22" s="25"/>
      <c r="W22" s="25"/>
      <c r="X22" s="82"/>
      <c r="Y22" s="93">
        <v>148</v>
      </c>
      <c r="Z22" s="99">
        <f t="shared" si="0"/>
        <v>4.054054054054054</v>
      </c>
      <c r="AA22" s="100">
        <f t="shared" si="1"/>
        <v>6.756756756756757</v>
      </c>
      <c r="AB22" s="5">
        <f>AA22-Z22</f>
        <v>2.7027027027027026</v>
      </c>
    </row>
    <row r="23" spans="1:28" ht="12.75">
      <c r="A23" s="3" t="s">
        <v>17</v>
      </c>
      <c r="B23" s="20">
        <v>44</v>
      </c>
      <c r="C23" s="29">
        <v>39</v>
      </c>
      <c r="D23" s="29">
        <v>42</v>
      </c>
      <c r="E23" s="29">
        <v>28</v>
      </c>
      <c r="F23" s="42">
        <f>абс!AJ23</f>
        <v>18</v>
      </c>
      <c r="G23" s="111">
        <v>39</v>
      </c>
      <c r="H23" s="25">
        <v>39</v>
      </c>
      <c r="I23" s="25">
        <v>38</v>
      </c>
      <c r="J23" s="25">
        <v>14</v>
      </c>
      <c r="K23" s="25">
        <v>36</v>
      </c>
      <c r="L23" s="25">
        <v>21</v>
      </c>
      <c r="M23" s="25"/>
      <c r="N23" s="25">
        <v>7</v>
      </c>
      <c r="O23" s="25">
        <f>абс!AL23</f>
        <v>18</v>
      </c>
      <c r="P23" s="27">
        <f>абс!AL23</f>
        <v>18</v>
      </c>
      <c r="Q23" s="43">
        <f>абс!AL23</f>
        <v>18</v>
      </c>
      <c r="R23" s="29"/>
      <c r="S23" s="25"/>
      <c r="T23" s="25"/>
      <c r="U23" s="81"/>
      <c r="V23" s="25"/>
      <c r="W23" s="25"/>
      <c r="X23" s="82"/>
      <c r="Y23" s="93">
        <v>153</v>
      </c>
      <c r="Z23" s="99">
        <f t="shared" si="0"/>
        <v>11.764705882352942</v>
      </c>
      <c r="AA23" s="100">
        <f t="shared" si="1"/>
        <v>11.764705882352942</v>
      </c>
      <c r="AB23" s="5"/>
    </row>
    <row r="24" spans="1:28" ht="12.75">
      <c r="A24" s="3" t="s">
        <v>18</v>
      </c>
      <c r="B24" s="20">
        <v>28</v>
      </c>
      <c r="C24" s="29">
        <v>27</v>
      </c>
      <c r="D24" s="29">
        <v>30</v>
      </c>
      <c r="E24" s="29">
        <v>27</v>
      </c>
      <c r="F24" s="42">
        <f>абс!AJ24</f>
        <v>6</v>
      </c>
      <c r="G24" s="111">
        <v>55</v>
      </c>
      <c r="H24" s="25">
        <v>25</v>
      </c>
      <c r="I24" s="25">
        <v>23</v>
      </c>
      <c r="J24" s="25">
        <v>25</v>
      </c>
      <c r="K24" s="25">
        <v>25</v>
      </c>
      <c r="L24" s="25">
        <v>22</v>
      </c>
      <c r="M24" s="25"/>
      <c r="N24" s="25">
        <v>3</v>
      </c>
      <c r="O24" s="25">
        <f>абс!AL24</f>
        <v>6</v>
      </c>
      <c r="P24" s="27">
        <f>абс!AL24</f>
        <v>6</v>
      </c>
      <c r="Q24" s="43">
        <f>абс!AL24</f>
        <v>6</v>
      </c>
      <c r="R24" s="29"/>
      <c r="S24" s="25"/>
      <c r="T24" s="25"/>
      <c r="U24" s="81"/>
      <c r="V24" s="25"/>
      <c r="W24" s="25"/>
      <c r="X24" s="82"/>
      <c r="Y24" s="93">
        <v>134</v>
      </c>
      <c r="Z24" s="99">
        <f t="shared" si="0"/>
        <v>4.477611940298507</v>
      </c>
      <c r="AA24" s="100">
        <f t="shared" si="1"/>
        <v>4.477611940298507</v>
      </c>
      <c r="AB24" s="5"/>
    </row>
    <row r="25" spans="1:28" ht="12.75">
      <c r="A25" s="3" t="s">
        <v>19</v>
      </c>
      <c r="B25" s="20">
        <v>13</v>
      </c>
      <c r="C25" s="29">
        <v>11</v>
      </c>
      <c r="D25" s="29">
        <v>9</v>
      </c>
      <c r="E25" s="29">
        <v>10</v>
      </c>
      <c r="F25" s="42">
        <f>абс!AJ25</f>
        <v>5</v>
      </c>
      <c r="G25" s="111">
        <v>23</v>
      </c>
      <c r="H25" s="25">
        <v>11</v>
      </c>
      <c r="I25" s="25">
        <v>11</v>
      </c>
      <c r="J25" s="25">
        <v>7</v>
      </c>
      <c r="K25" s="25">
        <v>7</v>
      </c>
      <c r="L25" s="25">
        <v>9</v>
      </c>
      <c r="M25" s="25"/>
      <c r="N25" s="25">
        <v>2</v>
      </c>
      <c r="O25" s="25">
        <f>абс!AL25</f>
        <v>4</v>
      </c>
      <c r="P25" s="27">
        <f>абс!AL25</f>
        <v>4</v>
      </c>
      <c r="Q25" s="43">
        <f>абс!AL25</f>
        <v>4</v>
      </c>
      <c r="R25" s="29"/>
      <c r="S25" s="25"/>
      <c r="T25" s="25"/>
      <c r="U25" s="81"/>
      <c r="V25" s="25"/>
      <c r="W25" s="25"/>
      <c r="X25" s="82"/>
      <c r="Y25" s="93">
        <v>61</v>
      </c>
      <c r="Z25" s="99">
        <f t="shared" si="0"/>
        <v>6.557377049180328</v>
      </c>
      <c r="AA25" s="100">
        <f t="shared" si="1"/>
        <v>8.19672131147541</v>
      </c>
      <c r="AB25" s="5">
        <f>AA25-Z25</f>
        <v>1.6393442622950811</v>
      </c>
    </row>
    <row r="26" spans="1:28" ht="12.75">
      <c r="A26" s="3" t="s">
        <v>20</v>
      </c>
      <c r="B26" s="20">
        <v>30</v>
      </c>
      <c r="C26" s="29">
        <v>14</v>
      </c>
      <c r="D26" s="29">
        <v>13</v>
      </c>
      <c r="E26" s="29">
        <v>21</v>
      </c>
      <c r="F26" s="42">
        <f>абс!AJ26</f>
        <v>15</v>
      </c>
      <c r="G26" s="111">
        <v>5</v>
      </c>
      <c r="H26" s="25">
        <v>28</v>
      </c>
      <c r="I26" s="25">
        <v>11</v>
      </c>
      <c r="J26" s="25">
        <v>13</v>
      </c>
      <c r="K26" s="25">
        <v>12</v>
      </c>
      <c r="L26" s="25">
        <v>18</v>
      </c>
      <c r="M26" s="25"/>
      <c r="N26" s="25">
        <v>9</v>
      </c>
      <c r="O26" s="25">
        <f>абс!AL26</f>
        <v>15</v>
      </c>
      <c r="P26" s="27">
        <f>абс!AL26</f>
        <v>15</v>
      </c>
      <c r="Q26" s="43">
        <f>абс!AL26</f>
        <v>15</v>
      </c>
      <c r="R26" s="29"/>
      <c r="S26" s="25"/>
      <c r="T26" s="25"/>
      <c r="U26" s="81"/>
      <c r="V26" s="25"/>
      <c r="W26" s="25"/>
      <c r="X26" s="82"/>
      <c r="Y26" s="93">
        <v>88</v>
      </c>
      <c r="Z26" s="99">
        <f t="shared" si="0"/>
        <v>17.045454545454547</v>
      </c>
      <c r="AA26" s="100">
        <f t="shared" si="1"/>
        <v>17.045454545454547</v>
      </c>
      <c r="AB26" s="5"/>
    </row>
    <row r="27" spans="1:28" ht="12.75">
      <c r="A27" s="3" t="s">
        <v>21</v>
      </c>
      <c r="B27" s="20">
        <v>74</v>
      </c>
      <c r="C27" s="29">
        <v>42</v>
      </c>
      <c r="D27" s="29">
        <v>33</v>
      </c>
      <c r="E27" s="29">
        <v>43</v>
      </c>
      <c r="F27" s="42">
        <f>абс!AJ27</f>
        <v>20</v>
      </c>
      <c r="G27" s="111">
        <v>110</v>
      </c>
      <c r="H27" s="25">
        <v>73</v>
      </c>
      <c r="I27" s="25">
        <v>36</v>
      </c>
      <c r="J27" s="25">
        <v>32</v>
      </c>
      <c r="K27" s="25">
        <v>30</v>
      </c>
      <c r="L27" s="25">
        <v>39</v>
      </c>
      <c r="M27" s="25"/>
      <c r="N27" s="25">
        <v>9</v>
      </c>
      <c r="O27" s="25">
        <f>абс!AL27</f>
        <v>18</v>
      </c>
      <c r="P27" s="27">
        <f>абс!AL27</f>
        <v>18</v>
      </c>
      <c r="Q27" s="43">
        <f>абс!AL27</f>
        <v>18</v>
      </c>
      <c r="R27" s="29"/>
      <c r="S27" s="25"/>
      <c r="T27" s="25"/>
      <c r="U27" s="81"/>
      <c r="V27" s="25"/>
      <c r="W27" s="25"/>
      <c r="X27" s="82"/>
      <c r="Y27" s="93">
        <v>183</v>
      </c>
      <c r="Z27" s="99">
        <f t="shared" si="0"/>
        <v>9.836065573770492</v>
      </c>
      <c r="AA27" s="100">
        <f t="shared" si="1"/>
        <v>10.92896174863388</v>
      </c>
      <c r="AB27" s="5">
        <f>AA27-Z27</f>
        <v>1.0928961748633874</v>
      </c>
    </row>
    <row r="28" spans="1:28" ht="12.75">
      <c r="A28" s="3" t="s">
        <v>22</v>
      </c>
      <c r="B28" s="20">
        <v>39</v>
      </c>
      <c r="C28" s="29">
        <v>15</v>
      </c>
      <c r="D28" s="29">
        <v>16</v>
      </c>
      <c r="E28" s="29">
        <v>25</v>
      </c>
      <c r="F28" s="42">
        <f>абс!AJ28</f>
        <v>13</v>
      </c>
      <c r="G28" s="111">
        <v>57</v>
      </c>
      <c r="H28" s="25">
        <v>39</v>
      </c>
      <c r="I28" s="25">
        <v>11</v>
      </c>
      <c r="J28" s="25">
        <v>9</v>
      </c>
      <c r="K28" s="25">
        <v>15</v>
      </c>
      <c r="L28" s="25">
        <v>20</v>
      </c>
      <c r="M28" s="25"/>
      <c r="N28" s="25">
        <v>9</v>
      </c>
      <c r="O28" s="25">
        <f>абс!AL28</f>
        <v>13</v>
      </c>
      <c r="P28" s="27">
        <f>абс!AL28</f>
        <v>13</v>
      </c>
      <c r="Q28" s="43">
        <f>абс!AL28</f>
        <v>13</v>
      </c>
      <c r="R28" s="29"/>
      <c r="S28" s="25"/>
      <c r="T28" s="25"/>
      <c r="U28" s="81"/>
      <c r="V28" s="25"/>
      <c r="W28" s="25"/>
      <c r="X28" s="82"/>
      <c r="Y28" s="93">
        <v>93</v>
      </c>
      <c r="Z28" s="99">
        <f t="shared" si="0"/>
        <v>13.978494623655914</v>
      </c>
      <c r="AA28" s="100">
        <f t="shared" si="1"/>
        <v>13.978494623655914</v>
      </c>
      <c r="AB28" s="5"/>
    </row>
    <row r="29" spans="1:28" ht="12.75">
      <c r="A29" s="3" t="s">
        <v>23</v>
      </c>
      <c r="B29" s="20">
        <v>16</v>
      </c>
      <c r="C29" s="29">
        <v>30</v>
      </c>
      <c r="D29" s="29">
        <v>19</v>
      </c>
      <c r="E29" s="29">
        <v>16</v>
      </c>
      <c r="F29" s="42">
        <f>абс!AJ29</f>
        <v>8</v>
      </c>
      <c r="G29" s="111">
        <v>51</v>
      </c>
      <c r="H29" s="25">
        <v>16</v>
      </c>
      <c r="I29" s="25">
        <v>30</v>
      </c>
      <c r="J29" s="25">
        <v>12</v>
      </c>
      <c r="K29" s="25">
        <v>17</v>
      </c>
      <c r="L29" s="25">
        <v>15</v>
      </c>
      <c r="M29" s="25"/>
      <c r="N29" s="25">
        <v>3</v>
      </c>
      <c r="O29" s="25">
        <f>абс!AL29</f>
        <v>8</v>
      </c>
      <c r="P29" s="27">
        <f>абс!AL29</f>
        <v>8</v>
      </c>
      <c r="Q29" s="43">
        <f>абс!AL29</f>
        <v>8</v>
      </c>
      <c r="R29" s="29"/>
      <c r="S29" s="25"/>
      <c r="T29" s="25"/>
      <c r="U29" s="81"/>
      <c r="V29" s="25"/>
      <c r="W29" s="25"/>
      <c r="X29" s="82"/>
      <c r="Y29" s="93">
        <v>57</v>
      </c>
      <c r="Z29" s="99">
        <f t="shared" si="0"/>
        <v>14.035087719298245</v>
      </c>
      <c r="AA29" s="100">
        <f t="shared" si="1"/>
        <v>14.035087719298245</v>
      </c>
      <c r="AB29" s="5"/>
    </row>
    <row r="30" spans="1:28" ht="12.75">
      <c r="A30" s="3" t="s">
        <v>24</v>
      </c>
      <c r="B30" s="20">
        <v>32</v>
      </c>
      <c r="C30" s="29">
        <v>13</v>
      </c>
      <c r="D30" s="29">
        <v>21</v>
      </c>
      <c r="E30" s="29">
        <v>21</v>
      </c>
      <c r="F30" s="42">
        <f>абс!AJ30</f>
        <v>7</v>
      </c>
      <c r="G30" s="111">
        <v>34</v>
      </c>
      <c r="H30" s="25">
        <v>29</v>
      </c>
      <c r="I30" s="25">
        <v>12</v>
      </c>
      <c r="J30" s="25">
        <v>10</v>
      </c>
      <c r="K30" s="25">
        <v>18</v>
      </c>
      <c r="L30" s="25">
        <v>19</v>
      </c>
      <c r="M30" s="25"/>
      <c r="N30" s="25">
        <v>1</v>
      </c>
      <c r="O30" s="25">
        <f>абс!AL30</f>
        <v>5</v>
      </c>
      <c r="P30" s="27">
        <f>абс!AL30</f>
        <v>5</v>
      </c>
      <c r="Q30" s="43">
        <f>абс!AL30</f>
        <v>5</v>
      </c>
      <c r="R30" s="29"/>
      <c r="S30" s="25"/>
      <c r="T30" s="25"/>
      <c r="U30" s="81"/>
      <c r="V30" s="25"/>
      <c r="W30" s="25"/>
      <c r="X30" s="82"/>
      <c r="Y30" s="93">
        <v>106</v>
      </c>
      <c r="Z30" s="99">
        <f t="shared" si="0"/>
        <v>4.716981132075472</v>
      </c>
      <c r="AA30" s="100">
        <f t="shared" si="1"/>
        <v>6.60377358490566</v>
      </c>
      <c r="AB30" s="5">
        <f>AA30-Z30</f>
        <v>1.8867924528301883</v>
      </c>
    </row>
    <row r="31" spans="1:28" ht="12.75">
      <c r="A31" s="3" t="s">
        <v>25</v>
      </c>
      <c r="B31" s="20">
        <v>39</v>
      </c>
      <c r="C31" s="29">
        <v>19</v>
      </c>
      <c r="D31" s="29">
        <v>23</v>
      </c>
      <c r="E31" s="29">
        <v>21</v>
      </c>
      <c r="F31" s="42">
        <f>абс!AJ31</f>
        <v>12</v>
      </c>
      <c r="G31" s="111">
        <v>56</v>
      </c>
      <c r="H31" s="25">
        <v>35</v>
      </c>
      <c r="I31" s="25">
        <v>11</v>
      </c>
      <c r="J31" s="25">
        <v>15</v>
      </c>
      <c r="K31" s="25">
        <v>23</v>
      </c>
      <c r="L31" s="25">
        <v>20</v>
      </c>
      <c r="M31" s="25"/>
      <c r="N31" s="25">
        <v>4</v>
      </c>
      <c r="O31" s="25">
        <f>абс!AL31</f>
        <v>12</v>
      </c>
      <c r="P31" s="27">
        <f>абс!AL31</f>
        <v>12</v>
      </c>
      <c r="Q31" s="43">
        <f>абс!AL31</f>
        <v>12</v>
      </c>
      <c r="R31" s="29"/>
      <c r="S31" s="25"/>
      <c r="T31" s="25"/>
      <c r="U31" s="81"/>
      <c r="V31" s="25"/>
      <c r="W31" s="25"/>
      <c r="X31" s="82"/>
      <c r="Y31" s="93">
        <v>94</v>
      </c>
      <c r="Z31" s="99">
        <f t="shared" si="0"/>
        <v>12.76595744680851</v>
      </c>
      <c r="AA31" s="100">
        <f t="shared" si="1"/>
        <v>12.76595744680851</v>
      </c>
      <c r="AB31" s="5"/>
    </row>
    <row r="32" spans="1:28" ht="12.75">
      <c r="A32" s="3" t="s">
        <v>27</v>
      </c>
      <c r="B32" s="20">
        <v>402</v>
      </c>
      <c r="C32" s="25">
        <v>246</v>
      </c>
      <c r="D32" s="43">
        <v>299</v>
      </c>
      <c r="E32" s="43">
        <v>396</v>
      </c>
      <c r="F32" s="42">
        <f>абс!AJ33</f>
        <v>190</v>
      </c>
      <c r="G32" s="111">
        <v>181</v>
      </c>
      <c r="H32" s="25">
        <v>315</v>
      </c>
      <c r="I32" s="25">
        <v>138</v>
      </c>
      <c r="J32" s="25">
        <v>219</v>
      </c>
      <c r="K32" s="25">
        <v>182</v>
      </c>
      <c r="L32" s="25">
        <v>284</v>
      </c>
      <c r="M32" s="25"/>
      <c r="N32" s="25">
        <v>56</v>
      </c>
      <c r="O32" s="25">
        <f>абс!AL33</f>
        <v>136</v>
      </c>
      <c r="P32" s="27">
        <f>абс!AL33</f>
        <v>136</v>
      </c>
      <c r="Q32" s="43">
        <f>абс!AL33</f>
        <v>136</v>
      </c>
      <c r="R32" s="29"/>
      <c r="S32" s="25"/>
      <c r="T32" s="25"/>
      <c r="U32" s="81"/>
      <c r="V32" s="25"/>
      <c r="W32" s="25"/>
      <c r="X32" s="82"/>
      <c r="Y32" s="93">
        <v>2974</v>
      </c>
      <c r="Z32" s="99">
        <f t="shared" si="0"/>
        <v>4.572965702757229</v>
      </c>
      <c r="AA32" s="100">
        <f t="shared" si="1"/>
        <v>6.388702084734365</v>
      </c>
      <c r="AB32" s="5">
        <f>AA32-Z32</f>
        <v>1.8157363819771355</v>
      </c>
    </row>
    <row r="33" spans="1:28" ht="12.75">
      <c r="A33" s="3" t="s">
        <v>28</v>
      </c>
      <c r="B33" s="20">
        <v>134</v>
      </c>
      <c r="C33" s="25">
        <v>97</v>
      </c>
      <c r="D33" s="43">
        <v>50</v>
      </c>
      <c r="E33" s="43">
        <v>65</v>
      </c>
      <c r="F33" s="42">
        <f>абс!AJ34</f>
        <v>37</v>
      </c>
      <c r="G33" s="111">
        <v>151</v>
      </c>
      <c r="H33" s="25">
        <v>125</v>
      </c>
      <c r="I33" s="25">
        <v>91</v>
      </c>
      <c r="J33" s="25">
        <v>34</v>
      </c>
      <c r="K33" s="25">
        <v>43</v>
      </c>
      <c r="L33" s="25">
        <v>58</v>
      </c>
      <c r="M33" s="25"/>
      <c r="N33" s="25">
        <v>18</v>
      </c>
      <c r="O33" s="25">
        <f>абс!AL34</f>
        <v>34</v>
      </c>
      <c r="P33" s="27">
        <f>абс!AL34</f>
        <v>34</v>
      </c>
      <c r="Q33" s="43">
        <f>абс!AL34</f>
        <v>34</v>
      </c>
      <c r="R33" s="29"/>
      <c r="S33" s="25"/>
      <c r="T33" s="25"/>
      <c r="U33" s="81"/>
      <c r="V33" s="25"/>
      <c r="W33" s="25"/>
      <c r="X33" s="82"/>
      <c r="Y33" s="93">
        <v>525</v>
      </c>
      <c r="Z33" s="99">
        <f t="shared" si="0"/>
        <v>6.476190476190476</v>
      </c>
      <c r="AA33" s="100">
        <f t="shared" si="1"/>
        <v>7.0476190476190474</v>
      </c>
      <c r="AB33" s="5">
        <f>AA33-Z33</f>
        <v>0.5714285714285712</v>
      </c>
    </row>
    <row r="34" spans="1:28" ht="12.75">
      <c r="A34" s="3" t="s">
        <v>29</v>
      </c>
      <c r="B34" s="20">
        <v>113</v>
      </c>
      <c r="C34" s="25">
        <v>114</v>
      </c>
      <c r="D34" s="43">
        <v>87</v>
      </c>
      <c r="E34" s="43">
        <v>108</v>
      </c>
      <c r="F34" s="42">
        <f>абс!AJ35</f>
        <v>49</v>
      </c>
      <c r="G34" s="111">
        <v>162</v>
      </c>
      <c r="H34" s="25">
        <v>108</v>
      </c>
      <c r="I34" s="25">
        <v>106</v>
      </c>
      <c r="J34" s="25">
        <v>64</v>
      </c>
      <c r="K34" s="25">
        <v>83</v>
      </c>
      <c r="L34" s="25">
        <v>93</v>
      </c>
      <c r="M34" s="25"/>
      <c r="N34" s="25">
        <v>11</v>
      </c>
      <c r="O34" s="25">
        <f>абс!AL35</f>
        <v>38</v>
      </c>
      <c r="P34" s="27">
        <f>абс!AL35</f>
        <v>38</v>
      </c>
      <c r="Q34" s="43">
        <f>абс!AL35</f>
        <v>38</v>
      </c>
      <c r="R34" s="29"/>
      <c r="S34" s="25"/>
      <c r="T34" s="25"/>
      <c r="U34" s="81"/>
      <c r="V34" s="25"/>
      <c r="W34" s="25"/>
      <c r="X34" s="82"/>
      <c r="Y34" s="93">
        <v>502</v>
      </c>
      <c r="Z34" s="99">
        <f t="shared" si="0"/>
        <v>7.569721115537849</v>
      </c>
      <c r="AA34" s="100">
        <f t="shared" si="1"/>
        <v>9.760956175298805</v>
      </c>
      <c r="AB34" s="5">
        <f>AA34-Z34</f>
        <v>2.191235059760956</v>
      </c>
    </row>
    <row r="35" spans="1:28" ht="12.75">
      <c r="A35" s="3" t="s">
        <v>30</v>
      </c>
      <c r="B35" s="20">
        <v>68</v>
      </c>
      <c r="C35" s="25">
        <v>31</v>
      </c>
      <c r="D35" s="43">
        <v>40</v>
      </c>
      <c r="E35" s="43">
        <v>39</v>
      </c>
      <c r="F35" s="42">
        <f>абс!AJ36</f>
        <v>25</v>
      </c>
      <c r="G35" s="111">
        <v>73</v>
      </c>
      <c r="H35" s="25">
        <v>63</v>
      </c>
      <c r="I35" s="25">
        <v>25</v>
      </c>
      <c r="J35" s="25">
        <v>19</v>
      </c>
      <c r="K35" s="25">
        <v>36</v>
      </c>
      <c r="L35" s="25">
        <v>37</v>
      </c>
      <c r="M35" s="25"/>
      <c r="N35" s="25">
        <v>8</v>
      </c>
      <c r="O35" s="25">
        <f>абс!AL36</f>
        <v>25</v>
      </c>
      <c r="P35" s="27">
        <f>абс!AL36</f>
        <v>25</v>
      </c>
      <c r="Q35" s="43">
        <f>абс!AL36</f>
        <v>25</v>
      </c>
      <c r="R35" s="29"/>
      <c r="S35" s="25"/>
      <c r="T35" s="25"/>
      <c r="U35" s="81"/>
      <c r="V35" s="25"/>
      <c r="W35" s="25"/>
      <c r="X35" s="82"/>
      <c r="Y35" s="93">
        <v>219</v>
      </c>
      <c r="Z35" s="99">
        <f t="shared" si="0"/>
        <v>11.415525114155251</v>
      </c>
      <c r="AA35" s="100">
        <f t="shared" si="1"/>
        <v>11.415525114155251</v>
      </c>
      <c r="AB35" s="5"/>
    </row>
    <row r="36" spans="1:28" ht="12.75">
      <c r="A36" s="3" t="s">
        <v>31</v>
      </c>
      <c r="B36" s="20">
        <v>141</v>
      </c>
      <c r="C36" s="25">
        <v>101</v>
      </c>
      <c r="D36" s="43">
        <v>96</v>
      </c>
      <c r="E36" s="43">
        <v>85</v>
      </c>
      <c r="F36" s="42">
        <f>абс!AJ37</f>
        <v>32</v>
      </c>
      <c r="G36" s="111">
        <v>84</v>
      </c>
      <c r="H36" s="25">
        <v>128</v>
      </c>
      <c r="I36" s="25">
        <v>84</v>
      </c>
      <c r="J36" s="25">
        <v>62</v>
      </c>
      <c r="K36" s="25">
        <v>78</v>
      </c>
      <c r="L36" s="25">
        <v>71</v>
      </c>
      <c r="M36" s="25"/>
      <c r="N36" s="25">
        <v>6</v>
      </c>
      <c r="O36" s="25">
        <f>абс!AL37</f>
        <v>23</v>
      </c>
      <c r="P36" s="27">
        <f>абс!AL37</f>
        <v>23</v>
      </c>
      <c r="Q36" s="43">
        <f>абс!AL37</f>
        <v>23</v>
      </c>
      <c r="R36" s="29"/>
      <c r="S36" s="25"/>
      <c r="T36" s="25"/>
      <c r="U36" s="81"/>
      <c r="V36" s="25"/>
      <c r="W36" s="25"/>
      <c r="X36" s="82"/>
      <c r="Y36" s="93">
        <v>515</v>
      </c>
      <c r="Z36" s="99">
        <f t="shared" si="0"/>
        <v>4.466019417475728</v>
      </c>
      <c r="AA36" s="100">
        <f t="shared" si="1"/>
        <v>6.213592233009709</v>
      </c>
      <c r="AB36" s="5">
        <f>AA36-Z36</f>
        <v>1.7475728155339807</v>
      </c>
    </row>
    <row r="37" spans="1:28" ht="12.75">
      <c r="A37" s="3"/>
      <c r="B37" s="15"/>
      <c r="C37" s="16"/>
      <c r="D37" s="125"/>
      <c r="E37" s="125"/>
      <c r="F37" s="18"/>
      <c r="G37" s="112"/>
      <c r="H37" s="58"/>
      <c r="I37" s="58"/>
      <c r="J37" s="58"/>
      <c r="K37" s="58"/>
      <c r="L37" s="58"/>
      <c r="M37" s="58"/>
      <c r="N37" s="58"/>
      <c r="O37" s="58"/>
      <c r="P37" s="58"/>
      <c r="Q37" s="43"/>
      <c r="R37" s="69"/>
      <c r="S37" s="58"/>
      <c r="T37" s="58"/>
      <c r="U37" s="81"/>
      <c r="V37" s="25"/>
      <c r="W37" s="25"/>
      <c r="X37" s="82"/>
      <c r="Y37" s="93"/>
      <c r="Z37" s="99"/>
      <c r="AA37" s="100"/>
      <c r="AB37" s="5"/>
    </row>
    <row r="38" spans="1:28" ht="13.5" thickBot="1">
      <c r="A38" s="4" t="s">
        <v>34</v>
      </c>
      <c r="B38" s="17">
        <f aca="true" t="shared" si="2" ref="B38:X38">SUM(B7:B36)</f>
        <v>1734</v>
      </c>
      <c r="C38" s="37">
        <f t="shared" si="2"/>
        <v>1175</v>
      </c>
      <c r="D38" s="126">
        <v>1054</v>
      </c>
      <c r="E38" s="126">
        <v>1217</v>
      </c>
      <c r="F38" s="45">
        <f t="shared" si="2"/>
        <v>584</v>
      </c>
      <c r="G38" s="113">
        <f t="shared" si="2"/>
        <v>1831</v>
      </c>
      <c r="H38" s="37">
        <f t="shared" si="2"/>
        <v>1531</v>
      </c>
      <c r="I38" s="37">
        <f t="shared" si="2"/>
        <v>944</v>
      </c>
      <c r="J38" s="37">
        <v>787</v>
      </c>
      <c r="K38" s="37">
        <v>840</v>
      </c>
      <c r="L38" s="37">
        <v>989</v>
      </c>
      <c r="M38" s="37">
        <f t="shared" si="2"/>
        <v>0</v>
      </c>
      <c r="N38" s="37">
        <f t="shared" si="2"/>
        <v>195</v>
      </c>
      <c r="O38" s="37">
        <f t="shared" si="2"/>
        <v>486</v>
      </c>
      <c r="P38" s="37">
        <f t="shared" si="2"/>
        <v>486</v>
      </c>
      <c r="Q38" s="45">
        <f t="shared" si="2"/>
        <v>486</v>
      </c>
      <c r="R38" s="37">
        <f t="shared" si="2"/>
        <v>0</v>
      </c>
      <c r="S38" s="37">
        <f t="shared" si="2"/>
        <v>0</v>
      </c>
      <c r="T38" s="37">
        <f t="shared" si="2"/>
        <v>0</v>
      </c>
      <c r="U38" s="37">
        <f t="shared" si="2"/>
        <v>0</v>
      </c>
      <c r="V38" s="37">
        <f t="shared" si="2"/>
        <v>0</v>
      </c>
      <c r="W38" s="37">
        <f t="shared" si="2"/>
        <v>0</v>
      </c>
      <c r="X38" s="37">
        <f t="shared" si="2"/>
        <v>0</v>
      </c>
      <c r="Y38" s="17">
        <f>SUM(Y7:Y36)</f>
        <v>7650</v>
      </c>
      <c r="Z38" s="195">
        <f t="shared" si="0"/>
        <v>6.352941176470588</v>
      </c>
      <c r="AA38" s="114">
        <f>F38*100/Y38</f>
        <v>7.633986928104576</v>
      </c>
      <c r="AB38" s="5">
        <f>AA38-Z38</f>
        <v>1.2810457516339877</v>
      </c>
    </row>
    <row r="39" spans="15:25" ht="12.75">
      <c r="O39" s="63"/>
      <c r="P39" s="63"/>
      <c r="Q39" s="63"/>
      <c r="R39" s="63"/>
      <c r="S39" s="63"/>
      <c r="T39" s="63"/>
      <c r="U39" s="63"/>
      <c r="V39" s="63"/>
      <c r="W39" s="63"/>
      <c r="X39" s="64"/>
      <c r="Y39" s="63"/>
    </row>
    <row r="40" spans="1:25" ht="20.25" customHeight="1">
      <c r="A40" s="314" t="s">
        <v>75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O40" s="63"/>
      <c r="P40" s="63"/>
      <c r="Q40" s="63"/>
      <c r="R40" s="63"/>
      <c r="S40" s="63"/>
      <c r="T40" s="63"/>
      <c r="U40" s="63"/>
      <c r="V40" s="63"/>
      <c r="W40" s="63"/>
      <c r="X40" s="64"/>
      <c r="Y40" s="63"/>
    </row>
    <row r="41" spans="15:25" ht="13.5" thickBot="1">
      <c r="O41" s="63"/>
      <c r="P41" s="63"/>
      <c r="Q41" s="63"/>
      <c r="R41" s="63"/>
      <c r="S41" s="63"/>
      <c r="T41" s="63"/>
      <c r="U41" s="63"/>
      <c r="V41" s="63"/>
      <c r="W41" s="63"/>
      <c r="X41" s="65"/>
      <c r="Y41" s="63"/>
    </row>
    <row r="42" spans="1:6" ht="13.5" thickBot="1">
      <c r="A42" s="256" t="s">
        <v>0</v>
      </c>
      <c r="B42" s="264" t="s">
        <v>46</v>
      </c>
      <c r="C42" s="268"/>
      <c r="D42" s="268"/>
      <c r="E42" s="268"/>
      <c r="F42" s="265"/>
    </row>
    <row r="43" spans="1:24" ht="13.5" thickBot="1">
      <c r="A43" s="257"/>
      <c r="B43" s="270"/>
      <c r="C43" s="271"/>
      <c r="D43" s="271"/>
      <c r="E43" s="271"/>
      <c r="F43" s="271"/>
      <c r="G43" s="315" t="s">
        <v>51</v>
      </c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7"/>
    </row>
    <row r="44" spans="1:24" ht="13.5" thickBot="1">
      <c r="A44" s="258"/>
      <c r="B44" s="57">
        <v>2015</v>
      </c>
      <c r="C44" s="59">
        <v>2016</v>
      </c>
      <c r="D44" s="36">
        <v>2017</v>
      </c>
      <c r="E44" s="36">
        <v>2018</v>
      </c>
      <c r="F44" s="36" t="s">
        <v>64</v>
      </c>
      <c r="G44" s="83">
        <v>2013</v>
      </c>
      <c r="H44" s="84">
        <v>2014</v>
      </c>
      <c r="I44" s="85">
        <v>2015</v>
      </c>
      <c r="J44" s="84">
        <v>2016</v>
      </c>
      <c r="K44" s="84">
        <v>2017</v>
      </c>
      <c r="L44" s="84">
        <v>2018</v>
      </c>
      <c r="M44" s="86" t="s">
        <v>61</v>
      </c>
      <c r="N44" s="86" t="s">
        <v>60</v>
      </c>
      <c r="O44" s="86" t="s">
        <v>62</v>
      </c>
      <c r="P44" s="90" t="s">
        <v>63</v>
      </c>
      <c r="Q44" s="90" t="s">
        <v>64</v>
      </c>
      <c r="R44" s="90" t="s">
        <v>65</v>
      </c>
      <c r="S44" s="90" t="s">
        <v>66</v>
      </c>
      <c r="T44" s="90" t="s">
        <v>67</v>
      </c>
      <c r="U44" s="90" t="s">
        <v>68</v>
      </c>
      <c r="V44" s="90" t="s">
        <v>69</v>
      </c>
      <c r="W44" s="90" t="s">
        <v>70</v>
      </c>
      <c r="X44" s="91" t="s">
        <v>71</v>
      </c>
    </row>
    <row r="45" spans="1:24" ht="12.75">
      <c r="A45" s="26" t="s">
        <v>1</v>
      </c>
      <c r="B45" s="39">
        <v>196.33169723585638</v>
      </c>
      <c r="C45" s="40">
        <v>109.32375449008278</v>
      </c>
      <c r="D45" s="8">
        <v>138.3788386822077</v>
      </c>
      <c r="E45" s="8">
        <v>150.40017188591074</v>
      </c>
      <c r="F45" s="8">
        <f>'на 100 тыс'!AL7</f>
        <v>183.68255346867875</v>
      </c>
      <c r="G45" s="7">
        <v>250.48563541560168</v>
      </c>
      <c r="H45" s="8">
        <v>185.99845001291655</v>
      </c>
      <c r="I45" s="8">
        <v>109.32375449008278</v>
      </c>
      <c r="J45" s="38">
        <v>121.1</v>
      </c>
      <c r="K45" s="38">
        <v>127.73431262973016</v>
      </c>
      <c r="L45" s="38">
        <v>139.65730246548853</v>
      </c>
      <c r="M45" s="38"/>
      <c r="N45" s="8">
        <v>201.47649549451742</v>
      </c>
      <c r="O45" s="8">
        <f>'на 100 тыс'!AN7</f>
        <v>170.56237107805885</v>
      </c>
      <c r="P45" s="8">
        <f>'на 100 тыс'!AN7</f>
        <v>170.56237107805885</v>
      </c>
      <c r="Q45" s="8">
        <f>'на 100 тыс'!AN7</f>
        <v>170.56237107805885</v>
      </c>
      <c r="R45" s="8"/>
      <c r="S45" s="8"/>
      <c r="T45" s="8"/>
      <c r="U45" s="8"/>
      <c r="V45" s="8"/>
      <c r="W45" s="8"/>
      <c r="X45" s="22"/>
    </row>
    <row r="46" spans="1:24" ht="12.75">
      <c r="A46" s="3" t="s">
        <v>2</v>
      </c>
      <c r="B46" s="9">
        <v>216.3974398049375</v>
      </c>
      <c r="C46" s="10">
        <v>126.82504330611235</v>
      </c>
      <c r="D46" s="8">
        <v>114.98658489842852</v>
      </c>
      <c r="E46" s="8">
        <v>106.78229355423247</v>
      </c>
      <c r="F46" s="8">
        <f>'на 100 тыс'!AL8</f>
        <v>71.41731507928691</v>
      </c>
      <c r="G46" s="9">
        <v>328.9768818972994</v>
      </c>
      <c r="H46" s="10">
        <v>182.8710758914965</v>
      </c>
      <c r="I46" s="8">
        <v>126.82504330611235</v>
      </c>
      <c r="J46" s="38">
        <v>106.8</v>
      </c>
      <c r="K46" s="38">
        <v>108.59844129296026</v>
      </c>
      <c r="L46" s="38">
        <v>103.54646647683148</v>
      </c>
      <c r="M46" s="38"/>
      <c r="N46" s="10">
        <v>60.927804589776414</v>
      </c>
      <c r="O46" s="8">
        <f>'на 100 тыс'!AN8</f>
        <v>71.41731507928691</v>
      </c>
      <c r="P46" s="8">
        <f>'на 100 тыс'!AN8</f>
        <v>71.41731507928691</v>
      </c>
      <c r="Q46" s="8">
        <f>'на 100 тыс'!AN8</f>
        <v>71.41731507928691</v>
      </c>
      <c r="R46" s="8"/>
      <c r="S46" s="10"/>
      <c r="T46" s="10"/>
      <c r="U46" s="10"/>
      <c r="V46" s="10"/>
      <c r="W46" s="10"/>
      <c r="X46" s="41"/>
    </row>
    <row r="47" spans="1:24" ht="12.75">
      <c r="A47" s="3" t="s">
        <v>3</v>
      </c>
      <c r="B47" s="9">
        <v>203.03280248715183</v>
      </c>
      <c r="C47" s="10">
        <v>108.54990102803141</v>
      </c>
      <c r="D47" s="8">
        <v>83.9901796097687</v>
      </c>
      <c r="E47" s="8">
        <v>130.941469163284</v>
      </c>
      <c r="F47" s="8">
        <f>'на 100 тыс'!AL9</f>
        <v>176.11950185479597</v>
      </c>
      <c r="G47" s="9">
        <v>376.9791404875597</v>
      </c>
      <c r="H47" s="10">
        <v>177.65370217625784</v>
      </c>
      <c r="I47" s="8">
        <v>108.54990102803141</v>
      </c>
      <c r="J47" s="38">
        <v>83.5</v>
      </c>
      <c r="K47" s="38">
        <v>83.9901796097687</v>
      </c>
      <c r="L47" s="38">
        <v>111.30024878879141</v>
      </c>
      <c r="M47" s="38"/>
      <c r="N47" s="10">
        <v>81.95548489666137</v>
      </c>
      <c r="O47" s="8">
        <f>'на 100 тыс'!AN9</f>
        <v>128.0869104398516</v>
      </c>
      <c r="P47" s="8">
        <f>'на 100 тыс'!AN9</f>
        <v>128.0869104398516</v>
      </c>
      <c r="Q47" s="8">
        <f>'на 100 тыс'!AN9</f>
        <v>128.0869104398516</v>
      </c>
      <c r="R47" s="8"/>
      <c r="S47" s="10"/>
      <c r="T47" s="10"/>
      <c r="U47" s="10"/>
      <c r="V47" s="10"/>
      <c r="W47" s="10"/>
      <c r="X47" s="41"/>
    </row>
    <row r="48" spans="1:24" ht="12.75">
      <c r="A48" s="3" t="s">
        <v>4</v>
      </c>
      <c r="B48" s="9">
        <v>60.75334143377886</v>
      </c>
      <c r="C48" s="10">
        <v>77.95831281798786</v>
      </c>
      <c r="D48" s="8">
        <v>28.868360277136258</v>
      </c>
      <c r="E48" s="8">
        <v>28.84100366692761</v>
      </c>
      <c r="F48" s="8">
        <f>'на 100 тыс'!AL10</f>
        <v>89.50746821380075</v>
      </c>
      <c r="G48" s="9">
        <v>20.350848630387887</v>
      </c>
      <c r="H48" s="10">
        <v>56.70311867152694</v>
      </c>
      <c r="I48" s="8">
        <v>77.95831281798786</v>
      </c>
      <c r="J48" s="38">
        <v>32.9</v>
      </c>
      <c r="K48" s="38">
        <v>24.744308808973937</v>
      </c>
      <c r="L48" s="38">
        <v>20.600716904948293</v>
      </c>
      <c r="M48" s="38"/>
      <c r="N48" s="10">
        <v>50.90729539563017</v>
      </c>
      <c r="O48" s="8">
        <f>'на 100 тыс'!AN10</f>
        <v>89.50746821380075</v>
      </c>
      <c r="P48" s="8">
        <f>'на 100 тыс'!AN10</f>
        <v>89.50746821380075</v>
      </c>
      <c r="Q48" s="8">
        <f>'на 100 тыс'!AN10</f>
        <v>89.50746821380075</v>
      </c>
      <c r="R48" s="8"/>
      <c r="S48" s="10"/>
      <c r="T48" s="10"/>
      <c r="U48" s="10"/>
      <c r="V48" s="10"/>
      <c r="W48" s="10"/>
      <c r="X48" s="41"/>
    </row>
    <row r="49" spans="1:24" ht="12.75">
      <c r="A49" s="3" t="s">
        <v>5</v>
      </c>
      <c r="B49" s="9">
        <v>204.49897750511246</v>
      </c>
      <c r="C49" s="10">
        <v>128.3996731644683</v>
      </c>
      <c r="D49" s="8">
        <v>79.44753407076942</v>
      </c>
      <c r="E49" s="8">
        <v>131.93440975058115</v>
      </c>
      <c r="F49" s="8">
        <f>'на 100 тыс'!AL11</f>
        <v>124.38726278546156</v>
      </c>
      <c r="G49" s="9">
        <v>192.79841224836971</v>
      </c>
      <c r="H49" s="10">
        <v>204.49897750511246</v>
      </c>
      <c r="I49" s="8">
        <v>128.3996731644683</v>
      </c>
      <c r="J49" s="38">
        <v>77.3</v>
      </c>
      <c r="K49" s="38">
        <v>61.113487746745704</v>
      </c>
      <c r="L49" s="38">
        <v>119.36922786957341</v>
      </c>
      <c r="M49" s="38"/>
      <c r="N49" s="10">
        <v>238.76487616596975</v>
      </c>
      <c r="O49" s="8">
        <f>'на 100 тыс'!AN11</f>
        <v>124.38726278546156</v>
      </c>
      <c r="P49" s="8">
        <f>'на 100 тыс'!AN11</f>
        <v>124.38726278546156</v>
      </c>
      <c r="Q49" s="8">
        <f>'на 100 тыс'!AN11</f>
        <v>124.38726278546156</v>
      </c>
      <c r="R49" s="8"/>
      <c r="S49" s="10"/>
      <c r="T49" s="10"/>
      <c r="U49" s="10"/>
      <c r="V49" s="10"/>
      <c r="W49" s="10"/>
      <c r="X49" s="41"/>
    </row>
    <row r="50" spans="1:24" ht="12.75">
      <c r="A50" s="3" t="s">
        <v>6</v>
      </c>
      <c r="B50" s="9">
        <v>125.81493766441724</v>
      </c>
      <c r="C50" s="10">
        <v>105.33707865168539</v>
      </c>
      <c r="D50" s="8">
        <v>60.23370678231538</v>
      </c>
      <c r="E50" s="8">
        <v>49.15816640039326</v>
      </c>
      <c r="F50" s="8">
        <f>'на 100 тыс'!AL12</f>
        <v>242.48808628041132</v>
      </c>
      <c r="G50" s="9">
        <v>472.60042759086303</v>
      </c>
      <c r="H50" s="10">
        <v>125.81493766441724</v>
      </c>
      <c r="I50" s="8">
        <v>105.33707865168539</v>
      </c>
      <c r="J50" s="38">
        <v>94.7</v>
      </c>
      <c r="K50" s="38">
        <v>60.23370678231538</v>
      </c>
      <c r="L50" s="38">
        <v>36.868624800294945</v>
      </c>
      <c r="M50" s="38"/>
      <c r="N50" s="10">
        <v>155.15425131677955</v>
      </c>
      <c r="O50" s="8">
        <f>'на 100 тыс'!AN12</f>
        <v>181.86606471030848</v>
      </c>
      <c r="P50" s="8">
        <f>'на 100 тыс'!AN12</f>
        <v>181.86606471030848</v>
      </c>
      <c r="Q50" s="8">
        <f>'на 100 тыс'!AN12</f>
        <v>181.86606471030848</v>
      </c>
      <c r="R50" s="8"/>
      <c r="S50" s="10"/>
      <c r="T50" s="10"/>
      <c r="U50" s="10"/>
      <c r="V50" s="10"/>
      <c r="W50" s="10"/>
      <c r="X50" s="41"/>
    </row>
    <row r="51" spans="1:24" ht="12.75">
      <c r="A51" s="3" t="s">
        <v>7</v>
      </c>
      <c r="B51" s="9">
        <v>293.0880078156802</v>
      </c>
      <c r="C51" s="10">
        <v>73.90376088027591</v>
      </c>
      <c r="D51" s="8">
        <v>82.82945415389713</v>
      </c>
      <c r="E51" s="8">
        <v>125.59658377292138</v>
      </c>
      <c r="F51" s="8">
        <f>'на 100 тыс'!AL13</f>
        <v>163.2832291842594</v>
      </c>
      <c r="G51" s="9">
        <v>384.86209108402824</v>
      </c>
      <c r="H51" s="10">
        <v>293.0880078156802</v>
      </c>
      <c r="I51" s="8">
        <v>73.90376088027591</v>
      </c>
      <c r="J51" s="38">
        <v>57.8</v>
      </c>
      <c r="K51" s="38">
        <v>82.82945415389713</v>
      </c>
      <c r="L51" s="38">
        <v>108.85037260319852</v>
      </c>
      <c r="M51" s="38"/>
      <c r="N51" s="10">
        <v>0</v>
      </c>
      <c r="O51" s="8">
        <f>'на 100 тыс'!AN13</f>
        <v>163.2832291842594</v>
      </c>
      <c r="P51" s="8">
        <f>'на 100 тыс'!AN13</f>
        <v>163.2832291842594</v>
      </c>
      <c r="Q51" s="8">
        <f>'на 100 тыс'!AN13</f>
        <v>163.2832291842594</v>
      </c>
      <c r="R51" s="8"/>
      <c r="S51" s="10"/>
      <c r="T51" s="10"/>
      <c r="U51" s="10"/>
      <c r="V51" s="10"/>
      <c r="W51" s="10"/>
      <c r="X51" s="41"/>
    </row>
    <row r="52" spans="1:24" ht="12.75">
      <c r="A52" s="3" t="s">
        <v>8</v>
      </c>
      <c r="B52" s="9">
        <v>41.664186655556215</v>
      </c>
      <c r="C52" s="10">
        <v>45.02476361999099</v>
      </c>
      <c r="D52" s="8">
        <v>37.49330476700589</v>
      </c>
      <c r="E52" s="8">
        <v>31.619720165476537</v>
      </c>
      <c r="F52" s="8">
        <f>'на 100 тыс'!AL14</f>
        <v>3.117703966462431</v>
      </c>
      <c r="G52" s="9">
        <v>17.82001782001782</v>
      </c>
      <c r="H52" s="10">
        <v>23.80810666031784</v>
      </c>
      <c r="I52" s="8">
        <v>45.02476361999099</v>
      </c>
      <c r="J52" s="38">
        <v>29.2</v>
      </c>
      <c r="K52" s="38">
        <v>21.424745581146222</v>
      </c>
      <c r="L52" s="38">
        <v>17.127348422966456</v>
      </c>
      <c r="M52" s="38"/>
      <c r="N52" s="10">
        <v>7.979361496291519</v>
      </c>
      <c r="O52" s="8">
        <f>'на 100 тыс'!AN14</f>
        <v>3.117703966462431</v>
      </c>
      <c r="P52" s="8">
        <f>'на 100 тыс'!AN14</f>
        <v>3.117703966462431</v>
      </c>
      <c r="Q52" s="8">
        <f>'на 100 тыс'!AN14</f>
        <v>3.117703966462431</v>
      </c>
      <c r="R52" s="8"/>
      <c r="S52" s="10"/>
      <c r="T52" s="10"/>
      <c r="U52" s="10"/>
      <c r="V52" s="10"/>
      <c r="W52" s="10"/>
      <c r="X52" s="41"/>
    </row>
    <row r="53" spans="1:24" ht="12.75">
      <c r="A53" s="3" t="s">
        <v>9</v>
      </c>
      <c r="B53" s="9">
        <v>200.57766367137356</v>
      </c>
      <c r="C53" s="10">
        <v>99.58014856281623</v>
      </c>
      <c r="D53" s="8">
        <v>46.16805170821792</v>
      </c>
      <c r="E53" s="8">
        <v>79.46511755357045</v>
      </c>
      <c r="F53" s="8">
        <f>'на 100 тыс'!AL15</f>
        <v>120.85671426190343</v>
      </c>
      <c r="G53" s="9">
        <v>212.07221058770511</v>
      </c>
      <c r="H53" s="10">
        <v>157.7877620881472</v>
      </c>
      <c r="I53" s="8">
        <v>99.58014856281623</v>
      </c>
      <c r="J53" s="38">
        <v>32.4</v>
      </c>
      <c r="K53" s="38">
        <v>29.87344522296453</v>
      </c>
      <c r="L53" s="38">
        <v>60.283882282018965</v>
      </c>
      <c r="M53" s="38"/>
      <c r="N53" s="10">
        <v>103.10572809600532</v>
      </c>
      <c r="O53" s="8">
        <f>'на 100 тыс'!AN15</f>
        <v>107.42819045502526</v>
      </c>
      <c r="P53" s="8">
        <f>'на 100 тыс'!AN15</f>
        <v>107.42819045502526</v>
      </c>
      <c r="Q53" s="8">
        <f>'на 100 тыс'!AN15</f>
        <v>107.42819045502526</v>
      </c>
      <c r="R53" s="8"/>
      <c r="S53" s="10"/>
      <c r="T53" s="10"/>
      <c r="U53" s="10"/>
      <c r="V53" s="10"/>
      <c r="W53" s="10"/>
      <c r="X53" s="41"/>
    </row>
    <row r="54" spans="1:24" ht="12.75">
      <c r="A54" s="3" t="s">
        <v>10</v>
      </c>
      <c r="B54" s="9">
        <v>161.7001617001617</v>
      </c>
      <c r="C54" s="10">
        <v>92.59795127032814</v>
      </c>
      <c r="D54" s="8">
        <v>124.01818933443572</v>
      </c>
      <c r="E54" s="8">
        <v>131.92612137203167</v>
      </c>
      <c r="F54" s="8">
        <f>'на 100 тыс'!AL16</f>
        <v>116.58727766053661</v>
      </c>
      <c r="G54" s="9">
        <v>148.0553499231251</v>
      </c>
      <c r="H54" s="10">
        <v>155.92515592515593</v>
      </c>
      <c r="I54" s="8">
        <v>92.59795127032814</v>
      </c>
      <c r="J54" s="38">
        <v>75.7</v>
      </c>
      <c r="K54" s="38">
        <v>118.11256127089116</v>
      </c>
      <c r="L54" s="38">
        <v>125.92947949148477</v>
      </c>
      <c r="M54" s="38"/>
      <c r="N54" s="10">
        <v>149.1950557732891</v>
      </c>
      <c r="O54" s="8">
        <f>'на 100 тыс'!AN16</f>
        <v>102.01386795296953</v>
      </c>
      <c r="P54" s="8">
        <f>'на 100 тыс'!AN16</f>
        <v>102.01386795296953</v>
      </c>
      <c r="Q54" s="8">
        <f>'на 100 тыс'!AN16</f>
        <v>102.01386795296953</v>
      </c>
      <c r="R54" s="8"/>
      <c r="S54" s="10"/>
      <c r="T54" s="10"/>
      <c r="U54" s="10"/>
      <c r="V54" s="10"/>
      <c r="W54" s="10"/>
      <c r="X54" s="41"/>
    </row>
    <row r="55" spans="1:24" ht="12.75">
      <c r="A55" s="3" t="s">
        <v>11</v>
      </c>
      <c r="B55" s="9">
        <v>241.0883416566213</v>
      </c>
      <c r="C55" s="10">
        <v>105.46669010370891</v>
      </c>
      <c r="D55" s="8">
        <v>91.9709371838499</v>
      </c>
      <c r="E55" s="8">
        <v>75.14559458951719</v>
      </c>
      <c r="F55" s="8">
        <f>'на 100 тыс'!AL17</f>
        <v>138.77511961722487</v>
      </c>
      <c r="G55" s="9">
        <v>414.0261934938741</v>
      </c>
      <c r="H55" s="10">
        <v>223.8677458240055</v>
      </c>
      <c r="I55" s="8">
        <v>105.46669010370891</v>
      </c>
      <c r="J55" s="38">
        <v>107.6</v>
      </c>
      <c r="K55" s="38">
        <v>91.9709371838499</v>
      </c>
      <c r="L55" s="38">
        <v>65.75239526582754</v>
      </c>
      <c r="M55" s="38"/>
      <c r="N55" s="10">
        <v>118.39234449760765</v>
      </c>
      <c r="O55" s="8">
        <f>'на 100 тыс'!AN17</f>
        <v>138.77511961722487</v>
      </c>
      <c r="P55" s="8">
        <f>'на 100 тыс'!AN17</f>
        <v>138.77511961722487</v>
      </c>
      <c r="Q55" s="8">
        <f>'на 100 тыс'!AN17</f>
        <v>138.77511961722487</v>
      </c>
      <c r="R55" s="8"/>
      <c r="S55" s="10"/>
      <c r="T55" s="10"/>
      <c r="U55" s="10"/>
      <c r="V55" s="10"/>
      <c r="W55" s="10"/>
      <c r="X55" s="41"/>
    </row>
    <row r="56" spans="1:24" ht="12.75">
      <c r="A56" s="3" t="s">
        <v>12</v>
      </c>
      <c r="B56" s="9">
        <v>205.77093953140346</v>
      </c>
      <c r="C56" s="10">
        <v>209.30453810293977</v>
      </c>
      <c r="D56" s="8">
        <v>93.04147691102297</v>
      </c>
      <c r="E56" s="8">
        <v>138.82002974714922</v>
      </c>
      <c r="F56" s="8">
        <f>'на 100 тыс'!AL18</f>
        <v>157.96591423256748</v>
      </c>
      <c r="G56" s="9">
        <v>299.0430622009569</v>
      </c>
      <c r="H56" s="10">
        <v>177.71126595893935</v>
      </c>
      <c r="I56" s="8">
        <v>209.30453810293977</v>
      </c>
      <c r="J56" s="38">
        <v>120.4</v>
      </c>
      <c r="K56" s="38">
        <v>83.24763723617845</v>
      </c>
      <c r="L56" s="38">
        <v>128.90431333663858</v>
      </c>
      <c r="M56" s="38"/>
      <c r="N56" s="10">
        <v>155.4974611633402</v>
      </c>
      <c r="O56" s="8">
        <f>'на 100 тыс'!AN18</f>
        <v>145.81469006083154</v>
      </c>
      <c r="P56" s="8">
        <f>'на 100 тыс'!AN18</f>
        <v>145.81469006083154</v>
      </c>
      <c r="Q56" s="8">
        <f>'на 100 тыс'!AN18</f>
        <v>145.81469006083154</v>
      </c>
      <c r="R56" s="8"/>
      <c r="S56" s="10"/>
      <c r="T56" s="10"/>
      <c r="U56" s="10"/>
      <c r="V56" s="10"/>
      <c r="W56" s="10"/>
      <c r="X56" s="41"/>
    </row>
    <row r="57" spans="1:24" ht="12.75">
      <c r="A57" s="3" t="s">
        <v>13</v>
      </c>
      <c r="B57" s="9">
        <v>221.28447920955125</v>
      </c>
      <c r="C57" s="10">
        <v>123.29822758797842</v>
      </c>
      <c r="D57" s="8">
        <v>127.17926977902601</v>
      </c>
      <c r="E57" s="8">
        <v>125.04757244603925</v>
      </c>
      <c r="F57" s="8">
        <f>'на 100 тыс'!AL19</f>
        <v>95.0505617977528</v>
      </c>
      <c r="G57" s="9">
        <v>398.44707805476094</v>
      </c>
      <c r="H57" s="10">
        <v>210.99217785096747</v>
      </c>
      <c r="I57" s="8">
        <v>123.29822758797842</v>
      </c>
      <c r="J57" s="38">
        <v>114.7</v>
      </c>
      <c r="K57" s="38">
        <v>127.17926977902601</v>
      </c>
      <c r="L57" s="38">
        <v>114.17387049420975</v>
      </c>
      <c r="M57" s="38"/>
      <c r="N57" s="10">
        <v>208.51685393258427</v>
      </c>
      <c r="O57" s="8">
        <f>'на 100 тыс'!AN19</f>
        <v>95.0505617977528</v>
      </c>
      <c r="P57" s="8">
        <f>'на 100 тыс'!AN19</f>
        <v>95.0505617977528</v>
      </c>
      <c r="Q57" s="8">
        <f>'на 100 тыс'!AN19</f>
        <v>95.0505617977528</v>
      </c>
      <c r="R57" s="8"/>
      <c r="S57" s="10"/>
      <c r="T57" s="10"/>
      <c r="U57" s="10"/>
      <c r="V57" s="10"/>
      <c r="W57" s="10"/>
      <c r="X57" s="41"/>
    </row>
    <row r="58" spans="1:24" ht="12.75">
      <c r="A58" s="3" t="s">
        <v>14</v>
      </c>
      <c r="B58" s="9">
        <v>161.7959348771362</v>
      </c>
      <c r="C58" s="10">
        <v>73.00031285848368</v>
      </c>
      <c r="D58" s="8">
        <v>137.69727783073827</v>
      </c>
      <c r="E58" s="8">
        <v>107.60787689658883</v>
      </c>
      <c r="F58" s="8">
        <f>'на 100 тыс'!AL20</f>
        <v>160.40261033071562</v>
      </c>
      <c r="G58" s="9">
        <v>415.96513815984946</v>
      </c>
      <c r="H58" s="10">
        <v>141.57144301749418</v>
      </c>
      <c r="I58" s="8">
        <v>73.00031285848368</v>
      </c>
      <c r="J58" s="38">
        <v>41.8</v>
      </c>
      <c r="K58" s="38">
        <v>84.7367863573774</v>
      </c>
      <c r="L58" s="38">
        <v>86.08630151727107</v>
      </c>
      <c r="M58" s="38"/>
      <c r="N58" s="10">
        <v>0</v>
      </c>
      <c r="O58" s="8">
        <f>'на 100 тыс'!AN20</f>
        <v>106.93507355381041</v>
      </c>
      <c r="P58" s="8">
        <f>'на 100 тыс'!AN20</f>
        <v>106.93507355381041</v>
      </c>
      <c r="Q58" s="8">
        <f>'на 100 тыс'!AN20</f>
        <v>106.93507355381041</v>
      </c>
      <c r="R58" s="8"/>
      <c r="S58" s="10"/>
      <c r="T58" s="10"/>
      <c r="U58" s="10"/>
      <c r="V58" s="10"/>
      <c r="W58" s="10"/>
      <c r="X58" s="41"/>
    </row>
    <row r="59" spans="1:24" ht="12.75">
      <c r="A59" s="3" t="s">
        <v>15</v>
      </c>
      <c r="B59" s="9">
        <v>240.96385542168676</v>
      </c>
      <c r="C59" s="10">
        <v>202.27829234536358</v>
      </c>
      <c r="D59" s="8">
        <v>55.53087516659262</v>
      </c>
      <c r="E59" s="8">
        <v>190.96832172545496</v>
      </c>
      <c r="F59" s="8">
        <f>'на 100 тыс'!AL21</f>
        <v>305.21180117093326</v>
      </c>
      <c r="G59" s="9">
        <v>163.04901661061857</v>
      </c>
      <c r="H59" s="10">
        <v>230.48716605552644</v>
      </c>
      <c r="I59" s="8">
        <v>202.27829234536358</v>
      </c>
      <c r="J59" s="38">
        <v>76.2</v>
      </c>
      <c r="K59" s="38">
        <v>55.53087516659262</v>
      </c>
      <c r="L59" s="38">
        <v>146.03459896652438</v>
      </c>
      <c r="M59" s="38"/>
      <c r="N59" s="10">
        <v>142.0273217770635</v>
      </c>
      <c r="O59" s="8">
        <f>'на 100 тыс'!AN21</f>
        <v>305.21180117093326</v>
      </c>
      <c r="P59" s="8">
        <f>'на 100 тыс'!AN21</f>
        <v>305.21180117093326</v>
      </c>
      <c r="Q59" s="8">
        <f>'на 100 тыс'!AN21</f>
        <v>305.21180117093326</v>
      </c>
      <c r="R59" s="8"/>
      <c r="S59" s="10"/>
      <c r="T59" s="10"/>
      <c r="U59" s="10"/>
      <c r="V59" s="10"/>
      <c r="W59" s="10"/>
      <c r="X59" s="41"/>
    </row>
    <row r="60" spans="1:24" ht="12.75">
      <c r="A60" s="3" t="s">
        <v>16</v>
      </c>
      <c r="B60" s="9">
        <v>111.11444788131776</v>
      </c>
      <c r="C60" s="10">
        <v>144.19610670511895</v>
      </c>
      <c r="D60" s="8">
        <v>86.1531148807225</v>
      </c>
      <c r="E60" s="8">
        <v>68.53805351928006</v>
      </c>
      <c r="F60" s="8">
        <f>'на 100 тыс'!AL22</f>
        <v>72.26358118814841</v>
      </c>
      <c r="G60" s="9">
        <v>96.92857575573998</v>
      </c>
      <c r="H60" s="10">
        <v>99.10207513739151</v>
      </c>
      <c r="I60" s="8">
        <v>144.19610670511895</v>
      </c>
      <c r="J60" s="38">
        <v>89.8</v>
      </c>
      <c r="K60" s="38">
        <v>65.35753542675499</v>
      </c>
      <c r="L60" s="38">
        <v>50.65856129685917</v>
      </c>
      <c r="M60" s="38"/>
      <c r="N60" s="10">
        <v>36.989864561844115</v>
      </c>
      <c r="O60" s="8">
        <f>'на 100 тыс'!AN22</f>
        <v>43.35814871288905</v>
      </c>
      <c r="P60" s="8">
        <f>'на 100 тыс'!AN22</f>
        <v>43.35814871288905</v>
      </c>
      <c r="Q60" s="8">
        <f>'на 100 тыс'!AN22</f>
        <v>43.35814871288905</v>
      </c>
      <c r="R60" s="8"/>
      <c r="S60" s="10"/>
      <c r="T60" s="10"/>
      <c r="U60" s="10"/>
      <c r="V60" s="10"/>
      <c r="W60" s="10"/>
      <c r="X60" s="41"/>
    </row>
    <row r="61" spans="1:24" ht="12.75">
      <c r="A61" s="3" t="s">
        <v>17</v>
      </c>
      <c r="B61" s="9">
        <v>157.94952794629717</v>
      </c>
      <c r="C61" s="10">
        <v>142.91472754589762</v>
      </c>
      <c r="D61" s="8">
        <v>158.53244253198957</v>
      </c>
      <c r="E61" s="8">
        <v>107.1319253137435</v>
      </c>
      <c r="F61" s="8">
        <f>'на 100 тыс'!AL23</f>
        <v>168.17162736760724</v>
      </c>
      <c r="G61" s="9">
        <v>138.74066168623267</v>
      </c>
      <c r="H61" s="10">
        <v>140.00071795239975</v>
      </c>
      <c r="I61" s="8">
        <v>142.91472754589762</v>
      </c>
      <c r="J61" s="38">
        <v>51.8</v>
      </c>
      <c r="K61" s="38">
        <v>135.88495074170535</v>
      </c>
      <c r="L61" s="38">
        <v>80.34894398530763</v>
      </c>
      <c r="M61" s="38"/>
      <c r="N61" s="10">
        <v>167.38306919211442</v>
      </c>
      <c r="O61" s="8">
        <f>'на 100 тыс'!AN23</f>
        <v>168.17162736760724</v>
      </c>
      <c r="P61" s="8">
        <f>'на 100 тыс'!AN23</f>
        <v>168.17162736760724</v>
      </c>
      <c r="Q61" s="8">
        <f>'на 100 тыс'!AN23</f>
        <v>168.17162736760724</v>
      </c>
      <c r="R61" s="8"/>
      <c r="S61" s="10"/>
      <c r="T61" s="10"/>
      <c r="U61" s="10"/>
      <c r="V61" s="10"/>
      <c r="W61" s="10"/>
      <c r="X61" s="41"/>
    </row>
    <row r="62" spans="1:24" ht="12.75">
      <c r="A62" s="3" t="s">
        <v>18</v>
      </c>
      <c r="B62" s="9">
        <v>114.25773280013058</v>
      </c>
      <c r="C62" s="10">
        <v>111.65791323766594</v>
      </c>
      <c r="D62" s="8">
        <v>123.09207287050714</v>
      </c>
      <c r="E62" s="8">
        <v>111.29431162407255</v>
      </c>
      <c r="F62" s="8">
        <f>'на 100 тыс'!AL24</f>
        <v>60.46531020680453</v>
      </c>
      <c r="G62" s="9">
        <v>221.46164686933764</v>
      </c>
      <c r="H62" s="10">
        <v>102.01583285725944</v>
      </c>
      <c r="I62" s="8">
        <v>111.65791323766594</v>
      </c>
      <c r="J62" s="38">
        <v>102.7</v>
      </c>
      <c r="K62" s="38">
        <v>102.57672739208928</v>
      </c>
      <c r="L62" s="38">
        <v>90.68425391591096</v>
      </c>
      <c r="M62" s="38"/>
      <c r="N62" s="10">
        <v>77.37658438959306</v>
      </c>
      <c r="O62" s="8">
        <f>'на 100 тыс'!AN24</f>
        <v>60.46531020680453</v>
      </c>
      <c r="P62" s="8">
        <f>'на 100 тыс'!AN24</f>
        <v>60.46531020680453</v>
      </c>
      <c r="Q62" s="8">
        <f>'на 100 тыс'!AN24</f>
        <v>60.46531020680453</v>
      </c>
      <c r="R62" s="8"/>
      <c r="S62" s="10"/>
      <c r="T62" s="10"/>
      <c r="U62" s="10"/>
      <c r="V62" s="10"/>
      <c r="W62" s="10"/>
      <c r="X62" s="41"/>
    </row>
    <row r="63" spans="1:24" ht="12.75">
      <c r="A63" s="3" t="s">
        <v>19</v>
      </c>
      <c r="B63" s="9">
        <v>118.17107535678575</v>
      </c>
      <c r="C63" s="10">
        <v>101.46665436767826</v>
      </c>
      <c r="D63" s="8">
        <v>86.06674954575882</v>
      </c>
      <c r="E63" s="8">
        <v>97.37098344693281</v>
      </c>
      <c r="F63" s="8">
        <f>'на 100 тыс'!AL25</f>
        <v>119.8670898631224</v>
      </c>
      <c r="G63" s="9">
        <v>205.35714285714286</v>
      </c>
      <c r="H63" s="10">
        <v>99.99090991728025</v>
      </c>
      <c r="I63" s="8">
        <v>101.46665436767826</v>
      </c>
      <c r="J63" s="38">
        <v>65.5</v>
      </c>
      <c r="K63" s="38">
        <v>66.94080520225687</v>
      </c>
      <c r="L63" s="38">
        <v>87.63388510223953</v>
      </c>
      <c r="M63" s="38"/>
      <c r="N63" s="10">
        <v>122.7137472723666</v>
      </c>
      <c r="O63" s="8">
        <f>'на 100 тыс'!AN25</f>
        <v>95.89367189049791</v>
      </c>
      <c r="P63" s="8">
        <f>'на 100 тыс'!AN25</f>
        <v>95.89367189049791</v>
      </c>
      <c r="Q63" s="8">
        <f>'на 100 тыс'!AN25</f>
        <v>95.89367189049791</v>
      </c>
      <c r="R63" s="8"/>
      <c r="S63" s="10"/>
      <c r="T63" s="10"/>
      <c r="U63" s="10"/>
      <c r="V63" s="10"/>
      <c r="W63" s="10"/>
      <c r="X63" s="41"/>
    </row>
    <row r="64" spans="1:24" ht="12.75">
      <c r="A64" s="3" t="s">
        <v>20</v>
      </c>
      <c r="B64" s="9">
        <v>230.0966405890474</v>
      </c>
      <c r="C64" s="10">
        <v>109.25550179491181</v>
      </c>
      <c r="D64" s="8">
        <v>105.32285505954792</v>
      </c>
      <c r="E64" s="8">
        <v>172.58382642998026</v>
      </c>
      <c r="F64" s="8">
        <f>'на 100 тыс'!AL26</f>
        <v>303.36373525228015</v>
      </c>
      <c r="G64" s="9">
        <v>38.086532602071905</v>
      </c>
      <c r="H64" s="10">
        <v>214.75686454977756</v>
      </c>
      <c r="I64" s="8">
        <v>109.25550179491181</v>
      </c>
      <c r="J64" s="38">
        <v>103</v>
      </c>
      <c r="K64" s="38">
        <v>97.22109697804423</v>
      </c>
      <c r="L64" s="38">
        <v>147.92899408284023</v>
      </c>
      <c r="M64" s="38"/>
      <c r="N64" s="10">
        <v>465.8522299389173</v>
      </c>
      <c r="O64" s="8">
        <f>'на 100 тыс'!AN26</f>
        <v>303.36373525228015</v>
      </c>
      <c r="P64" s="8">
        <f>'на 100 тыс'!AN26</f>
        <v>303.36373525228015</v>
      </c>
      <c r="Q64" s="8">
        <f>'на 100 тыс'!AN26</f>
        <v>303.36373525228015</v>
      </c>
      <c r="R64" s="8"/>
      <c r="S64" s="10"/>
      <c r="T64" s="10"/>
      <c r="U64" s="10"/>
      <c r="V64" s="10"/>
      <c r="W64" s="10"/>
      <c r="X64" s="41"/>
    </row>
    <row r="65" spans="1:24" ht="12.75">
      <c r="A65" s="3" t="s">
        <v>21</v>
      </c>
      <c r="B65" s="9">
        <v>192.12295869356387</v>
      </c>
      <c r="C65" s="10">
        <v>109.70353924513518</v>
      </c>
      <c r="D65" s="8">
        <v>86.5369486547438</v>
      </c>
      <c r="E65" s="8">
        <v>112.5212612848358</v>
      </c>
      <c r="F65" s="8">
        <f>'на 100 тыс'!AL27</f>
        <v>127.72141196364404</v>
      </c>
      <c r="G65" s="9">
        <v>289.5505560395634</v>
      </c>
      <c r="H65" s="10">
        <v>189.5267024950022</v>
      </c>
      <c r="I65" s="8">
        <v>109.70353924513518</v>
      </c>
      <c r="J65" s="38">
        <v>84.1</v>
      </c>
      <c r="K65" s="38">
        <v>78.66995332249437</v>
      </c>
      <c r="L65" s="38">
        <v>102.05416721182782</v>
      </c>
      <c r="M65" s="38"/>
      <c r="N65" s="10">
        <v>147.0989220038047</v>
      </c>
      <c r="O65" s="8">
        <f>'на 100 тыс'!AN27</f>
        <v>114.94927076727963</v>
      </c>
      <c r="P65" s="8">
        <f>'на 100 тыс'!AN27</f>
        <v>114.94927076727963</v>
      </c>
      <c r="Q65" s="8">
        <f>'на 100 тыс'!AN27</f>
        <v>114.94927076727963</v>
      </c>
      <c r="R65" s="8"/>
      <c r="S65" s="10"/>
      <c r="T65" s="10"/>
      <c r="U65" s="10"/>
      <c r="V65" s="10"/>
      <c r="W65" s="10"/>
      <c r="X65" s="41"/>
    </row>
    <row r="66" spans="1:24" ht="12.75">
      <c r="A66" s="3" t="s">
        <v>22</v>
      </c>
      <c r="B66" s="9">
        <v>206.12018392262564</v>
      </c>
      <c r="C66" s="10">
        <v>79.58826338409295</v>
      </c>
      <c r="D66" s="8">
        <v>86.19760801637754</v>
      </c>
      <c r="E66" s="8">
        <v>135.78101238322833</v>
      </c>
      <c r="F66" s="8">
        <f>'на 100 тыс'!AL28</f>
        <v>171.88730853391684</v>
      </c>
      <c r="G66" s="9">
        <v>290.4827294813563</v>
      </c>
      <c r="H66" s="10">
        <v>206.12018392262564</v>
      </c>
      <c r="I66" s="8">
        <v>79.58826338409295</v>
      </c>
      <c r="J66" s="38">
        <v>48</v>
      </c>
      <c r="K66" s="38">
        <v>80.81025751535395</v>
      </c>
      <c r="L66" s="38">
        <v>108.62480990658267</v>
      </c>
      <c r="M66" s="38"/>
      <c r="N66" s="10">
        <v>304.56236323851203</v>
      </c>
      <c r="O66" s="8">
        <f>'на 100 тыс'!AN28</f>
        <v>171.88730853391684</v>
      </c>
      <c r="P66" s="8">
        <f>'на 100 тыс'!AN28</f>
        <v>171.88730853391684</v>
      </c>
      <c r="Q66" s="8">
        <f>'на 100 тыс'!AN28</f>
        <v>171.88730853391684</v>
      </c>
      <c r="R66" s="8"/>
      <c r="S66" s="10"/>
      <c r="T66" s="10"/>
      <c r="U66" s="10"/>
      <c r="V66" s="10"/>
      <c r="W66" s="10"/>
      <c r="X66" s="41"/>
    </row>
    <row r="67" spans="1:24" ht="12.75">
      <c r="A67" s="3" t="s">
        <v>23</v>
      </c>
      <c r="B67" s="9">
        <v>174.00761283306144</v>
      </c>
      <c r="C67" s="10">
        <v>331.49171270718233</v>
      </c>
      <c r="D67" s="8">
        <v>215.39507992291124</v>
      </c>
      <c r="E67" s="8">
        <v>186.50192330108405</v>
      </c>
      <c r="F67" s="8">
        <f>'на 100 тыс'!AL29</f>
        <v>231.07074569789674</v>
      </c>
      <c r="G67" s="9">
        <v>538.3153894870171</v>
      </c>
      <c r="H67" s="10">
        <v>174.00761283306144</v>
      </c>
      <c r="I67" s="8">
        <v>331.49171270718233</v>
      </c>
      <c r="J67" s="38">
        <v>135.1</v>
      </c>
      <c r="K67" s="38">
        <v>192.72191361523636</v>
      </c>
      <c r="L67" s="38">
        <v>174.8455530947663</v>
      </c>
      <c r="M67" s="38"/>
      <c r="N67" s="10">
        <v>221.77342256214146</v>
      </c>
      <c r="O67" s="8">
        <f>'на 100 тыс'!AN29</f>
        <v>231.07074569789674</v>
      </c>
      <c r="P67" s="8">
        <f>'на 100 тыс'!AN29</f>
        <v>231.07074569789674</v>
      </c>
      <c r="Q67" s="8">
        <f>'на 100 тыс'!AN29</f>
        <v>231.07074569789674</v>
      </c>
      <c r="R67" s="8"/>
      <c r="S67" s="10"/>
      <c r="T67" s="10"/>
      <c r="U67" s="10"/>
      <c r="V67" s="10"/>
      <c r="W67" s="10"/>
      <c r="X67" s="41"/>
    </row>
    <row r="68" spans="1:24" ht="12.75">
      <c r="A68" s="3" t="s">
        <v>24</v>
      </c>
      <c r="B68" s="9">
        <v>148.83028696339704</v>
      </c>
      <c r="C68" s="10">
        <v>60.42576926652412</v>
      </c>
      <c r="D68" s="8">
        <v>98.6842105263158</v>
      </c>
      <c r="E68" s="8">
        <v>99.82886480319452</v>
      </c>
      <c r="F68" s="8">
        <f>'на 100 тыс'!AL30</f>
        <v>81.3961320119311</v>
      </c>
      <c r="G68" s="9">
        <v>162.29249744968934</v>
      </c>
      <c r="H68" s="10">
        <v>134.8774475605786</v>
      </c>
      <c r="I68" s="8">
        <v>60.42576926652412</v>
      </c>
      <c r="J68" s="38">
        <v>46.5</v>
      </c>
      <c r="K68" s="38">
        <v>84.58646616541354</v>
      </c>
      <c r="L68" s="38">
        <v>90.32135386955694</v>
      </c>
      <c r="M68" s="38"/>
      <c r="N68" s="10">
        <v>29.760415664389495</v>
      </c>
      <c r="O68" s="8">
        <f>'на 100 тыс'!AN30</f>
        <v>58.1400942942365</v>
      </c>
      <c r="P68" s="8">
        <f>'на 100 тыс'!AN30</f>
        <v>58.1400942942365</v>
      </c>
      <c r="Q68" s="8">
        <f>'на 100 тыс'!AN30</f>
        <v>58.1400942942365</v>
      </c>
      <c r="R68" s="8"/>
      <c r="S68" s="10"/>
      <c r="T68" s="10"/>
      <c r="U68" s="10"/>
      <c r="V68" s="10"/>
      <c r="W68" s="10"/>
      <c r="X68" s="41"/>
    </row>
    <row r="69" spans="1:24" ht="12.75">
      <c r="A69" s="3" t="s">
        <v>25</v>
      </c>
      <c r="B69" s="9">
        <v>274.24231769917725</v>
      </c>
      <c r="C69" s="10">
        <v>136.12265367531165</v>
      </c>
      <c r="D69" s="8">
        <v>169.06792119964717</v>
      </c>
      <c r="E69" s="8">
        <v>156.49452269170578</v>
      </c>
      <c r="F69" s="8">
        <f>'на 100 тыс'!AL31</f>
        <v>222.97047970479704</v>
      </c>
      <c r="G69" s="9">
        <v>386.42009384487994</v>
      </c>
      <c r="H69" s="10">
        <v>246.11490049926167</v>
      </c>
      <c r="I69" s="8">
        <v>136.12265367531165</v>
      </c>
      <c r="J69" s="38">
        <v>108.7</v>
      </c>
      <c r="K69" s="38">
        <v>169.06792119964717</v>
      </c>
      <c r="L69" s="38">
        <v>149.04240256352932</v>
      </c>
      <c r="M69" s="38"/>
      <c r="N69" s="10">
        <v>190.22140221402213</v>
      </c>
      <c r="O69" s="8">
        <f>'на 100 тыс'!AN31</f>
        <v>222.97047970479704</v>
      </c>
      <c r="P69" s="8">
        <f>'на 100 тыс'!AN31</f>
        <v>222.97047970479704</v>
      </c>
      <c r="Q69" s="8">
        <f>'на 100 тыс'!AN31</f>
        <v>222.97047970479704</v>
      </c>
      <c r="R69" s="8"/>
      <c r="S69" s="10"/>
      <c r="T69" s="10"/>
      <c r="U69" s="10"/>
      <c r="V69" s="10"/>
      <c r="W69" s="10"/>
      <c r="X69" s="41"/>
    </row>
    <row r="70" spans="1:24" ht="12.75">
      <c r="A70" s="3" t="s">
        <v>27</v>
      </c>
      <c r="B70" s="9">
        <v>63.07772210968306</v>
      </c>
      <c r="C70" s="10">
        <v>38.31632462337856</v>
      </c>
      <c r="D70" s="10">
        <v>46.26499163671305</v>
      </c>
      <c r="E70" s="10">
        <v>61.09103026320052</v>
      </c>
      <c r="F70" s="10">
        <f>'на 100 тыс'!AL33</f>
        <v>70.76573633472225</v>
      </c>
      <c r="G70" s="9">
        <v>27.491930170497366</v>
      </c>
      <c r="H70" s="10">
        <v>49.426573294900905</v>
      </c>
      <c r="I70" s="10">
        <v>38.31632462337856</v>
      </c>
      <c r="J70" s="48">
        <v>34</v>
      </c>
      <c r="K70" s="48">
        <v>28.161299257129684</v>
      </c>
      <c r="L70" s="48">
        <v>43.812759077648856</v>
      </c>
      <c r="M70" s="48"/>
      <c r="N70" s="10">
        <v>53.381493626568705</v>
      </c>
      <c r="O70" s="10">
        <f>'на 100 тыс'!AN33</f>
        <v>50.653369165906454</v>
      </c>
      <c r="P70" s="8">
        <f>'на 100 тыс'!AN33</f>
        <v>50.653369165906454</v>
      </c>
      <c r="Q70" s="8">
        <f>'на 100 тыс'!AN33</f>
        <v>50.653369165906454</v>
      </c>
      <c r="R70" s="10"/>
      <c r="S70" s="10"/>
      <c r="T70" s="10"/>
      <c r="U70" s="10"/>
      <c r="V70" s="10"/>
      <c r="W70" s="10"/>
      <c r="X70" s="41"/>
    </row>
    <row r="71" spans="1:24" ht="12.75">
      <c r="A71" s="3" t="s">
        <v>28</v>
      </c>
      <c r="B71" s="9">
        <v>136.671936355755</v>
      </c>
      <c r="C71" s="10">
        <v>98.755879538189</v>
      </c>
      <c r="D71" s="10">
        <v>50.98763040086475</v>
      </c>
      <c r="E71" s="10">
        <v>66.63249615581753</v>
      </c>
      <c r="F71" s="10">
        <f>'на 100 тыс'!AL34</f>
        <v>91.86809800195181</v>
      </c>
      <c r="G71" s="9">
        <v>153.63171121308005</v>
      </c>
      <c r="H71" s="10">
        <v>127.49247794380132</v>
      </c>
      <c r="I71" s="10">
        <v>98.755879538189</v>
      </c>
      <c r="J71" s="48">
        <v>34.6</v>
      </c>
      <c r="K71" s="48">
        <v>43.84936214474369</v>
      </c>
      <c r="L71" s="48">
        <v>59.45668887749872</v>
      </c>
      <c r="M71" s="48"/>
      <c r="N71" s="10">
        <v>114.38491961579948</v>
      </c>
      <c r="O71" s="10">
        <f>'на 100 тыс'!AN34</f>
        <v>84.41933329909085</v>
      </c>
      <c r="P71" s="8">
        <f>'на 100 тыс'!AN34</f>
        <v>84.41933329909085</v>
      </c>
      <c r="Q71" s="8">
        <f>'на 100 тыс'!AN34</f>
        <v>84.41933329909085</v>
      </c>
      <c r="R71" s="10"/>
      <c r="S71" s="10"/>
      <c r="T71" s="10"/>
      <c r="U71" s="10"/>
      <c r="V71" s="10"/>
      <c r="W71" s="10"/>
      <c r="X71" s="41"/>
    </row>
    <row r="72" spans="1:24" ht="12.75">
      <c r="A72" s="3" t="s">
        <v>29</v>
      </c>
      <c r="B72" s="9">
        <v>119.06141672549495</v>
      </c>
      <c r="C72" s="10">
        <v>120.49466229785435</v>
      </c>
      <c r="D72" s="10">
        <v>92.92092109198103</v>
      </c>
      <c r="E72" s="10">
        <v>116.05914718019257</v>
      </c>
      <c r="F72" s="10">
        <f>'на 100 тыс'!AL35</f>
        <v>128.2006040203072</v>
      </c>
      <c r="G72" s="9">
        <v>170.3165575028649</v>
      </c>
      <c r="H72" s="10">
        <v>113.79321244560579</v>
      </c>
      <c r="I72" s="10">
        <v>120.49466229785435</v>
      </c>
      <c r="J72" s="48">
        <v>68.1</v>
      </c>
      <c r="K72" s="48">
        <v>88.64869483487846</v>
      </c>
      <c r="L72" s="48">
        <v>99.9398211829436</v>
      </c>
      <c r="M72" s="48"/>
      <c r="N72" s="10">
        <v>73.65800326907048</v>
      </c>
      <c r="O72" s="10">
        <f>'на 100 тыс'!AN35</f>
        <v>99.420876587177</v>
      </c>
      <c r="P72" s="8">
        <f>'на 100 тыс'!AN35</f>
        <v>99.420876587177</v>
      </c>
      <c r="Q72" s="8">
        <f>'на 100 тыс'!AN35</f>
        <v>99.420876587177</v>
      </c>
      <c r="R72" s="10"/>
      <c r="S72" s="10"/>
      <c r="T72" s="10"/>
      <c r="U72" s="10"/>
      <c r="V72" s="10"/>
      <c r="W72" s="10"/>
      <c r="X72" s="41"/>
    </row>
    <row r="73" spans="1:24" ht="12.75">
      <c r="A73" s="3" t="s">
        <v>30</v>
      </c>
      <c r="B73" s="9">
        <v>136.43385967376256</v>
      </c>
      <c r="C73" s="10">
        <v>62.27775880426703</v>
      </c>
      <c r="D73" s="10">
        <v>80.61753028195982</v>
      </c>
      <c r="E73" s="10">
        <v>79.06260136230944</v>
      </c>
      <c r="F73" s="10">
        <f>'на 100 тыс'!AL36</f>
        <v>123.08272055079135</v>
      </c>
      <c r="G73" s="9">
        <v>148.12109406704002</v>
      </c>
      <c r="H73" s="10">
        <v>126.40195822716238</v>
      </c>
      <c r="I73" s="10">
        <v>62.27775880426703</v>
      </c>
      <c r="J73" s="48">
        <v>38.2</v>
      </c>
      <c r="K73" s="48">
        <v>72.55577725376384</v>
      </c>
      <c r="L73" s="48">
        <v>75.00810898475511</v>
      </c>
      <c r="M73" s="48"/>
      <c r="N73" s="10">
        <v>100.80459535982726</v>
      </c>
      <c r="O73" s="10">
        <f>'на 100 тыс'!AN36</f>
        <v>123.08272055079135</v>
      </c>
      <c r="P73" s="8">
        <f>'на 100 тыс'!AN36</f>
        <v>123.08272055079135</v>
      </c>
      <c r="Q73" s="8">
        <f>'на 100 тыс'!AN36</f>
        <v>123.08272055079135</v>
      </c>
      <c r="R73" s="10"/>
      <c r="S73" s="10"/>
      <c r="T73" s="10"/>
      <c r="U73" s="10"/>
      <c r="V73" s="10"/>
      <c r="W73" s="10"/>
      <c r="X73" s="41"/>
    </row>
    <row r="74" spans="1:24" ht="12.75">
      <c r="A74" s="3" t="s">
        <v>31</v>
      </c>
      <c r="B74" s="9">
        <v>141.18495228749663</v>
      </c>
      <c r="C74" s="10">
        <v>101.8011752492113</v>
      </c>
      <c r="D74" s="10">
        <v>98.04922888366868</v>
      </c>
      <c r="E74" s="10">
        <v>87.35419557062843</v>
      </c>
      <c r="F74" s="10">
        <f>'на 100 тыс'!AL37</f>
        <v>80.2648374342317</v>
      </c>
      <c r="G74" s="9">
        <v>83.87167633520713</v>
      </c>
      <c r="H74" s="10">
        <v>128.1678999489331</v>
      </c>
      <c r="I74" s="10">
        <v>101.8011752492113</v>
      </c>
      <c r="J74" s="48">
        <v>62.9</v>
      </c>
      <c r="K74" s="48">
        <v>79.6649984679808</v>
      </c>
      <c r="L74" s="48">
        <v>72.9664457119367</v>
      </c>
      <c r="M74" s="48"/>
      <c r="N74" s="10">
        <v>38.51765755855585</v>
      </c>
      <c r="O74" s="10">
        <f>'на 100 тыс'!AN37</f>
        <v>57.69035190585403</v>
      </c>
      <c r="P74" s="8">
        <f>'на 100 тыс'!AN37</f>
        <v>57.69035190585403</v>
      </c>
      <c r="Q74" s="8">
        <f>'на 100 тыс'!AN37</f>
        <v>57.69035190585403</v>
      </c>
      <c r="R74" s="10"/>
      <c r="S74" s="10"/>
      <c r="T74" s="10"/>
      <c r="U74" s="10"/>
      <c r="V74" s="10"/>
      <c r="W74" s="10"/>
      <c r="X74" s="41"/>
    </row>
    <row r="75" spans="1:24" ht="12.75">
      <c r="A75" s="3"/>
      <c r="B75" s="15"/>
      <c r="C75" s="10"/>
      <c r="D75" s="48"/>
      <c r="E75" s="48"/>
      <c r="F75" s="41"/>
      <c r="G75" s="44"/>
      <c r="H75" s="60"/>
      <c r="I75" s="10"/>
      <c r="J75" s="48"/>
      <c r="K75" s="48"/>
      <c r="L75" s="48"/>
      <c r="M75" s="48"/>
      <c r="N75" s="58"/>
      <c r="O75" s="58"/>
      <c r="P75" s="8"/>
      <c r="Q75" s="8"/>
      <c r="R75" s="58"/>
      <c r="S75" s="58"/>
      <c r="T75" s="58"/>
      <c r="U75" s="58"/>
      <c r="V75" s="58"/>
      <c r="W75" s="58"/>
      <c r="X75" s="96"/>
    </row>
    <row r="76" spans="1:24" ht="13.5" thickBot="1">
      <c r="A76" s="4" t="s">
        <v>34</v>
      </c>
      <c r="B76" s="46">
        <v>114.2814209649069</v>
      </c>
      <c r="C76" s="61">
        <v>77.43743384866023</v>
      </c>
      <c r="D76" s="97">
        <v>69.56067221744112</v>
      </c>
      <c r="E76" s="97">
        <v>80.58279170043596</v>
      </c>
      <c r="F76" s="47" t="e">
        <f>'на 100 тыс'!#REF!</f>
        <v>#REF!</v>
      </c>
      <c r="G76" s="46">
        <v>120.20252543924336</v>
      </c>
      <c r="H76" s="61">
        <v>100.9</v>
      </c>
      <c r="I76" s="61">
        <v>77.4</v>
      </c>
      <c r="J76" s="97">
        <v>51.9</v>
      </c>
      <c r="K76" s="97">
        <v>55.4</v>
      </c>
      <c r="L76" s="188">
        <v>65.48593343609791</v>
      </c>
      <c r="M76" s="97"/>
      <c r="N76" s="98">
        <v>80.05864343583103</v>
      </c>
      <c r="O76" s="98" t="e">
        <f>'на 100 тыс'!#REF!</f>
        <v>#REF!</v>
      </c>
      <c r="P76" s="189" t="e">
        <f>'на 100 тыс'!#REF!</f>
        <v>#REF!</v>
      </c>
      <c r="Q76" s="189" t="e">
        <f>'на 100 тыс'!#REF!</f>
        <v>#REF!</v>
      </c>
      <c r="R76" s="98"/>
      <c r="S76" s="98"/>
      <c r="T76" s="98"/>
      <c r="U76" s="98"/>
      <c r="V76" s="98"/>
      <c r="W76" s="98"/>
      <c r="X76" s="117"/>
    </row>
  </sheetData>
  <sheetProtection/>
  <mergeCells count="8">
    <mergeCell ref="Y5:AA5"/>
    <mergeCell ref="A40:M40"/>
    <mergeCell ref="B42:F43"/>
    <mergeCell ref="G43:X43"/>
    <mergeCell ref="A4:A6"/>
    <mergeCell ref="A42:A44"/>
    <mergeCell ref="B4:F5"/>
    <mergeCell ref="G5:X5"/>
  </mergeCells>
  <conditionalFormatting sqref="Z7:Z38">
    <cfRule type="cellIs" priority="5" dxfId="5" operator="greaterThan" stopIfTrue="1">
      <formula>7</formula>
    </cfRule>
  </conditionalFormatting>
  <conditionalFormatting sqref="AA7:AA38">
    <cfRule type="cellIs" priority="4" dxfId="5" operator="greaterThan" stopIfTrue="1">
      <formula>7</formula>
    </cfRule>
  </conditionalFormatting>
  <conditionalFormatting sqref="Z7:AA38">
    <cfRule type="cellIs" priority="3" dxfId="6" operator="greaterThan" stopIfTrue="1">
      <formula>15</formula>
    </cfRule>
  </conditionalFormatting>
  <conditionalFormatting sqref="Z38">
    <cfRule type="cellIs" priority="2" dxfId="5" operator="greaterThan" stopIfTrue="1">
      <formula>7</formula>
    </cfRule>
  </conditionalFormatting>
  <conditionalFormatting sqref="Z38">
    <cfRule type="cellIs" priority="1" dxfId="5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 А. Рукан</cp:lastModifiedBy>
  <cp:lastPrinted>2017-05-02T05:18:10Z</cp:lastPrinted>
  <dcterms:created xsi:type="dcterms:W3CDTF">2013-04-28T17:57:04Z</dcterms:created>
  <dcterms:modified xsi:type="dcterms:W3CDTF">2019-07-18T06:52:18Z</dcterms:modified>
  <cp:category/>
  <cp:version/>
  <cp:contentType/>
  <cp:contentStatus/>
</cp:coreProperties>
</file>