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5090" yWindow="150" windowWidth="13605" windowHeight="11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Лист1!$A$1:$AY$46</definedName>
  </definedNames>
  <calcPr calcId="145621"/>
</workbook>
</file>

<file path=xl/calcChain.xml><?xml version="1.0" encoding="utf-8"?>
<calcChain xmlns="http://schemas.openxmlformats.org/spreadsheetml/2006/main">
  <c r="AN42" i="1" l="1"/>
  <c r="D54" i="1"/>
  <c r="D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AY40" i="1"/>
  <c r="AX40" i="1"/>
  <c r="AW40" i="1"/>
  <c r="AV40" i="1"/>
  <c r="AU40" i="1"/>
  <c r="AT40" i="1"/>
  <c r="Y40" i="1"/>
  <c r="X40" i="1"/>
  <c r="U40" i="1"/>
  <c r="T40" i="1"/>
  <c r="Q40" i="1"/>
  <c r="P40" i="1"/>
  <c r="M40" i="1"/>
  <c r="L40" i="1"/>
  <c r="I40" i="1"/>
  <c r="H40" i="1"/>
  <c r="E40" i="1"/>
  <c r="D40" i="1"/>
  <c r="AY39" i="1"/>
  <c r="AX39" i="1"/>
  <c r="AW39" i="1"/>
  <c r="AV39" i="1"/>
  <c r="AU39" i="1"/>
  <c r="AT39" i="1"/>
  <c r="Y39" i="1"/>
  <c r="X39" i="1"/>
  <c r="U39" i="1"/>
  <c r="T39" i="1"/>
  <c r="Q39" i="1"/>
  <c r="P39" i="1"/>
  <c r="M39" i="1"/>
  <c r="L39" i="1"/>
  <c r="I39" i="1"/>
  <c r="H39" i="1"/>
  <c r="E39" i="1"/>
  <c r="D39" i="1"/>
  <c r="AY38" i="1"/>
  <c r="AX38" i="1"/>
  <c r="AW38" i="1"/>
  <c r="AV38" i="1"/>
  <c r="AU38" i="1"/>
  <c r="AT38" i="1"/>
  <c r="Y38" i="1"/>
  <c r="X38" i="1"/>
  <c r="U38" i="1"/>
  <c r="T38" i="1"/>
  <c r="Q38" i="1"/>
  <c r="P38" i="1"/>
  <c r="M38" i="1"/>
  <c r="L38" i="1"/>
  <c r="I38" i="1"/>
  <c r="H38" i="1"/>
  <c r="E38" i="1"/>
  <c r="D38" i="1"/>
  <c r="AY37" i="1"/>
  <c r="AX37" i="1"/>
  <c r="AW37" i="1"/>
  <c r="AV37" i="1"/>
  <c r="AU37" i="1"/>
  <c r="AT37" i="1"/>
  <c r="Y37" i="1"/>
  <c r="X37" i="1"/>
  <c r="U37" i="1"/>
  <c r="T37" i="1"/>
  <c r="Q37" i="1"/>
  <c r="P37" i="1"/>
  <c r="M37" i="1"/>
  <c r="L37" i="1"/>
  <c r="I37" i="1"/>
  <c r="H37" i="1"/>
  <c r="E37" i="1"/>
  <c r="D37" i="1"/>
  <c r="AY36" i="1"/>
  <c r="AX36" i="1"/>
  <c r="AW36" i="1"/>
  <c r="AV36" i="1"/>
  <c r="AU36" i="1"/>
  <c r="AT36" i="1"/>
  <c r="Y36" i="1"/>
  <c r="X36" i="1"/>
  <c r="U36" i="1"/>
  <c r="T36" i="1"/>
  <c r="Q36" i="1"/>
  <c r="P36" i="1"/>
  <c r="M36" i="1"/>
  <c r="L36" i="1"/>
  <c r="I36" i="1"/>
  <c r="H36" i="1"/>
  <c r="E36" i="1"/>
  <c r="D36" i="1"/>
  <c r="AY34" i="1"/>
  <c r="AX34" i="1"/>
  <c r="AW34" i="1"/>
  <c r="AV34" i="1"/>
  <c r="AU34" i="1"/>
  <c r="AT34" i="1"/>
  <c r="Y34" i="1"/>
  <c r="X34" i="1"/>
  <c r="U34" i="1"/>
  <c r="T34" i="1"/>
  <c r="Q34" i="1"/>
  <c r="P34" i="1"/>
  <c r="M34" i="1"/>
  <c r="L34" i="1"/>
  <c r="I34" i="1"/>
  <c r="H34" i="1"/>
  <c r="E34" i="1"/>
  <c r="D34" i="1"/>
  <c r="AY33" i="1"/>
  <c r="AX33" i="1"/>
  <c r="AW33" i="1"/>
  <c r="AV33" i="1"/>
  <c r="AU33" i="1"/>
  <c r="AT33" i="1"/>
  <c r="Y33" i="1"/>
  <c r="X33" i="1"/>
  <c r="U33" i="1"/>
  <c r="T33" i="1"/>
  <c r="Q33" i="1"/>
  <c r="P33" i="1"/>
  <c r="M33" i="1"/>
  <c r="L33" i="1"/>
  <c r="I33" i="1"/>
  <c r="H33" i="1"/>
  <c r="E33" i="1"/>
  <c r="D33" i="1"/>
  <c r="AY32" i="1"/>
  <c r="AX32" i="1"/>
  <c r="AW32" i="1"/>
  <c r="AV32" i="1"/>
  <c r="AU32" i="1"/>
  <c r="AT32" i="1"/>
  <c r="Y32" i="1"/>
  <c r="X32" i="1"/>
  <c r="U32" i="1"/>
  <c r="T32" i="1"/>
  <c r="Q32" i="1"/>
  <c r="P32" i="1"/>
  <c r="M32" i="1"/>
  <c r="L32" i="1"/>
  <c r="I32" i="1"/>
  <c r="H32" i="1"/>
  <c r="E32" i="1"/>
  <c r="D32" i="1"/>
  <c r="AY31" i="1"/>
  <c r="AX31" i="1"/>
  <c r="AW31" i="1"/>
  <c r="AV31" i="1"/>
  <c r="AU31" i="1"/>
  <c r="AT31" i="1"/>
  <c r="Y31" i="1"/>
  <c r="X31" i="1"/>
  <c r="U31" i="1"/>
  <c r="T31" i="1"/>
  <c r="Q31" i="1"/>
  <c r="P31" i="1"/>
  <c r="M31" i="1"/>
  <c r="L31" i="1"/>
  <c r="I31" i="1"/>
  <c r="H31" i="1"/>
  <c r="E31" i="1"/>
  <c r="D31" i="1"/>
  <c r="AY30" i="1"/>
  <c r="AX30" i="1"/>
  <c r="AW30" i="1"/>
  <c r="AV30" i="1"/>
  <c r="AU30" i="1"/>
  <c r="AT30" i="1"/>
  <c r="Y30" i="1"/>
  <c r="X30" i="1"/>
  <c r="U30" i="1"/>
  <c r="T30" i="1"/>
  <c r="Q30" i="1"/>
  <c r="P30" i="1"/>
  <c r="M30" i="1"/>
  <c r="L30" i="1"/>
  <c r="I30" i="1"/>
  <c r="H30" i="1"/>
  <c r="E30" i="1"/>
  <c r="D30" i="1"/>
  <c r="AY29" i="1"/>
  <c r="AX29" i="1"/>
  <c r="AW29" i="1"/>
  <c r="AV29" i="1"/>
  <c r="AU29" i="1"/>
  <c r="AT29" i="1"/>
  <c r="Y29" i="1"/>
  <c r="X29" i="1"/>
  <c r="U29" i="1"/>
  <c r="T29" i="1"/>
  <c r="Q29" i="1"/>
  <c r="P29" i="1"/>
  <c r="M29" i="1"/>
  <c r="L29" i="1"/>
  <c r="I29" i="1"/>
  <c r="H29" i="1"/>
  <c r="E29" i="1"/>
  <c r="D29" i="1"/>
  <c r="AY28" i="1"/>
  <c r="AX28" i="1"/>
  <c r="AW28" i="1"/>
  <c r="AV28" i="1"/>
  <c r="AU28" i="1"/>
  <c r="AT28" i="1"/>
  <c r="Y28" i="1"/>
  <c r="X28" i="1"/>
  <c r="U28" i="1"/>
  <c r="T28" i="1"/>
  <c r="Q28" i="1"/>
  <c r="P28" i="1"/>
  <c r="M28" i="1"/>
  <c r="L28" i="1"/>
  <c r="I28" i="1"/>
  <c r="H28" i="1"/>
  <c r="E28" i="1"/>
  <c r="D28" i="1"/>
  <c r="AY27" i="1"/>
  <c r="AX27" i="1"/>
  <c r="AW27" i="1"/>
  <c r="AV27" i="1"/>
  <c r="AU27" i="1"/>
  <c r="AT27" i="1"/>
  <c r="Y27" i="1"/>
  <c r="X27" i="1"/>
  <c r="U27" i="1"/>
  <c r="T27" i="1"/>
  <c r="Q27" i="1"/>
  <c r="P27" i="1"/>
  <c r="M27" i="1"/>
  <c r="L27" i="1"/>
  <c r="I27" i="1"/>
  <c r="H27" i="1"/>
  <c r="E27" i="1"/>
  <c r="D27" i="1"/>
  <c r="AY26" i="1"/>
  <c r="AX26" i="1"/>
  <c r="AW26" i="1"/>
  <c r="AV26" i="1"/>
  <c r="AU26" i="1"/>
  <c r="AT26" i="1"/>
  <c r="Y26" i="1"/>
  <c r="X26" i="1"/>
  <c r="U26" i="1"/>
  <c r="T26" i="1"/>
  <c r="Q26" i="1"/>
  <c r="P26" i="1"/>
  <c r="M26" i="1"/>
  <c r="L26" i="1"/>
  <c r="I26" i="1"/>
  <c r="H26" i="1"/>
  <c r="E26" i="1"/>
  <c r="D26" i="1"/>
  <c r="AY25" i="1"/>
  <c r="AX25" i="1"/>
  <c r="AW25" i="1"/>
  <c r="AV25" i="1"/>
  <c r="AU25" i="1"/>
  <c r="AT25" i="1"/>
  <c r="Y25" i="1"/>
  <c r="X25" i="1"/>
  <c r="U25" i="1"/>
  <c r="T25" i="1"/>
  <c r="Q25" i="1"/>
  <c r="P25" i="1"/>
  <c r="M25" i="1"/>
  <c r="L25" i="1"/>
  <c r="I25" i="1"/>
  <c r="H25" i="1"/>
  <c r="E25" i="1"/>
  <c r="D25" i="1"/>
  <c r="AY24" i="1"/>
  <c r="AX24" i="1"/>
  <c r="AW24" i="1"/>
  <c r="AV24" i="1"/>
  <c r="AU24" i="1"/>
  <c r="AT24" i="1"/>
  <c r="Y24" i="1"/>
  <c r="X24" i="1"/>
  <c r="U24" i="1"/>
  <c r="T24" i="1"/>
  <c r="Q24" i="1"/>
  <c r="P24" i="1"/>
  <c r="M24" i="1"/>
  <c r="L24" i="1"/>
  <c r="I24" i="1"/>
  <c r="H24" i="1"/>
  <c r="E24" i="1"/>
  <c r="D24" i="1"/>
  <c r="AY23" i="1"/>
  <c r="AX23" i="1"/>
  <c r="AW23" i="1"/>
  <c r="AV23" i="1"/>
  <c r="AU23" i="1"/>
  <c r="AT23" i="1"/>
  <c r="Y23" i="1"/>
  <c r="X23" i="1"/>
  <c r="U23" i="1"/>
  <c r="T23" i="1"/>
  <c r="Q23" i="1"/>
  <c r="P23" i="1"/>
  <c r="M23" i="1"/>
  <c r="L23" i="1"/>
  <c r="I23" i="1"/>
  <c r="H23" i="1"/>
  <c r="E23" i="1"/>
  <c r="D23" i="1"/>
  <c r="AY22" i="1"/>
  <c r="AX22" i="1"/>
  <c r="AW22" i="1"/>
  <c r="AV22" i="1"/>
  <c r="AU22" i="1"/>
  <c r="AT22" i="1"/>
  <c r="Y22" i="1"/>
  <c r="X22" i="1"/>
  <c r="U22" i="1"/>
  <c r="T22" i="1"/>
  <c r="Q22" i="1"/>
  <c r="P22" i="1"/>
  <c r="M22" i="1"/>
  <c r="L22" i="1"/>
  <c r="I22" i="1"/>
  <c r="H22" i="1"/>
  <c r="E22" i="1"/>
  <c r="D22" i="1"/>
  <c r="AY21" i="1"/>
  <c r="AX21" i="1"/>
  <c r="AW21" i="1"/>
  <c r="AV21" i="1"/>
  <c r="AU21" i="1"/>
  <c r="AT21" i="1"/>
  <c r="Y21" i="1"/>
  <c r="X21" i="1"/>
  <c r="U21" i="1"/>
  <c r="T21" i="1"/>
  <c r="Q21" i="1"/>
  <c r="P21" i="1"/>
  <c r="M21" i="1"/>
  <c r="L21" i="1"/>
  <c r="I21" i="1"/>
  <c r="H21" i="1"/>
  <c r="E21" i="1"/>
  <c r="D21" i="1"/>
  <c r="AY20" i="1"/>
  <c r="AX20" i="1"/>
  <c r="AW20" i="1"/>
  <c r="AV20" i="1"/>
  <c r="AU20" i="1"/>
  <c r="AT20" i="1"/>
  <c r="Y20" i="1"/>
  <c r="X20" i="1"/>
  <c r="U20" i="1"/>
  <c r="T20" i="1"/>
  <c r="Q20" i="1"/>
  <c r="P20" i="1"/>
  <c r="M20" i="1"/>
  <c r="L20" i="1"/>
  <c r="I20" i="1"/>
  <c r="H20" i="1"/>
  <c r="E20" i="1"/>
  <c r="D20" i="1"/>
  <c r="AY19" i="1"/>
  <c r="AX19" i="1"/>
  <c r="AW19" i="1"/>
  <c r="AV19" i="1"/>
  <c r="AU19" i="1"/>
  <c r="AT19" i="1"/>
  <c r="Y19" i="1"/>
  <c r="X19" i="1"/>
  <c r="U19" i="1"/>
  <c r="T19" i="1"/>
  <c r="Q19" i="1"/>
  <c r="P19" i="1"/>
  <c r="M19" i="1"/>
  <c r="L19" i="1"/>
  <c r="I19" i="1"/>
  <c r="H19" i="1"/>
  <c r="E19" i="1"/>
  <c r="D19" i="1"/>
  <c r="AY18" i="1"/>
  <c r="AX18" i="1"/>
  <c r="AW18" i="1"/>
  <c r="AV18" i="1"/>
  <c r="AU18" i="1"/>
  <c r="AT18" i="1"/>
  <c r="Y18" i="1"/>
  <c r="X18" i="1"/>
  <c r="U18" i="1"/>
  <c r="T18" i="1"/>
  <c r="Q18" i="1"/>
  <c r="P18" i="1"/>
  <c r="M18" i="1"/>
  <c r="L18" i="1"/>
  <c r="I18" i="1"/>
  <c r="H18" i="1"/>
  <c r="E18" i="1"/>
  <c r="D18" i="1"/>
  <c r="AY17" i="1"/>
  <c r="AX17" i="1"/>
  <c r="AW17" i="1"/>
  <c r="AV17" i="1"/>
  <c r="AU17" i="1"/>
  <c r="AT17" i="1"/>
  <c r="Y17" i="1"/>
  <c r="X17" i="1"/>
  <c r="U17" i="1"/>
  <c r="T17" i="1"/>
  <c r="Q17" i="1"/>
  <c r="P17" i="1"/>
  <c r="M17" i="1"/>
  <c r="L17" i="1"/>
  <c r="I17" i="1"/>
  <c r="H17" i="1"/>
  <c r="E17" i="1"/>
  <c r="D17" i="1"/>
  <c r="AY16" i="1"/>
  <c r="AX16" i="1"/>
  <c r="AW16" i="1"/>
  <c r="AV16" i="1"/>
  <c r="AU16" i="1"/>
  <c r="AT16" i="1"/>
  <c r="Y16" i="1"/>
  <c r="X16" i="1"/>
  <c r="U16" i="1"/>
  <c r="T16" i="1"/>
  <c r="Q16" i="1"/>
  <c r="P16" i="1"/>
  <c r="M16" i="1"/>
  <c r="L16" i="1"/>
  <c r="I16" i="1"/>
  <c r="H16" i="1"/>
  <c r="E16" i="1"/>
  <c r="D16" i="1"/>
  <c r="AY15" i="1"/>
  <c r="AX15" i="1"/>
  <c r="AW15" i="1"/>
  <c r="AV15" i="1"/>
  <c r="AU15" i="1"/>
  <c r="AT15" i="1"/>
  <c r="Y15" i="1"/>
  <c r="X15" i="1"/>
  <c r="U15" i="1"/>
  <c r="T15" i="1"/>
  <c r="Q15" i="1"/>
  <c r="P15" i="1"/>
  <c r="M15" i="1"/>
  <c r="L15" i="1"/>
  <c r="I15" i="1"/>
  <c r="H15" i="1"/>
  <c r="E15" i="1"/>
  <c r="D15" i="1"/>
  <c r="AY14" i="1"/>
  <c r="AX14" i="1"/>
  <c r="AW14" i="1"/>
  <c r="AV14" i="1"/>
  <c r="AU14" i="1"/>
  <c r="AT14" i="1"/>
  <c r="Y14" i="1"/>
  <c r="X14" i="1"/>
  <c r="U14" i="1"/>
  <c r="T14" i="1"/>
  <c r="Q14" i="1"/>
  <c r="P14" i="1"/>
  <c r="M14" i="1"/>
  <c r="L14" i="1"/>
  <c r="I14" i="1"/>
  <c r="H14" i="1"/>
  <c r="E14" i="1"/>
  <c r="D14" i="1"/>
  <c r="AY13" i="1"/>
  <c r="AX13" i="1"/>
  <c r="AW13" i="1"/>
  <c r="AV13" i="1"/>
  <c r="AU13" i="1"/>
  <c r="AT13" i="1"/>
  <c r="Y13" i="1"/>
  <c r="X13" i="1"/>
  <c r="U13" i="1"/>
  <c r="T13" i="1"/>
  <c r="Q13" i="1"/>
  <c r="P13" i="1"/>
  <c r="M13" i="1"/>
  <c r="L13" i="1"/>
  <c r="I13" i="1"/>
  <c r="H13" i="1"/>
  <c r="E13" i="1"/>
  <c r="D13" i="1"/>
  <c r="AY12" i="1"/>
  <c r="AX12" i="1"/>
  <c r="AW12" i="1"/>
  <c r="AV12" i="1"/>
  <c r="AU12" i="1"/>
  <c r="AT12" i="1"/>
  <c r="Y12" i="1"/>
  <c r="X12" i="1"/>
  <c r="U12" i="1"/>
  <c r="T12" i="1"/>
  <c r="Q12" i="1"/>
  <c r="P12" i="1"/>
  <c r="M12" i="1"/>
  <c r="L12" i="1"/>
  <c r="I12" i="1"/>
  <c r="H12" i="1"/>
  <c r="E12" i="1"/>
  <c r="D12" i="1"/>
  <c r="AY11" i="1"/>
  <c r="AX11" i="1"/>
  <c r="AW11" i="1"/>
  <c r="AV11" i="1"/>
  <c r="AU11" i="1"/>
  <c r="AT11" i="1"/>
  <c r="Y11" i="1"/>
  <c r="X11" i="1"/>
  <c r="U11" i="1"/>
  <c r="T11" i="1"/>
  <c r="Q11" i="1"/>
  <c r="P11" i="1"/>
  <c r="M11" i="1"/>
  <c r="L11" i="1"/>
  <c r="I11" i="1"/>
  <c r="H11" i="1"/>
  <c r="E11" i="1"/>
  <c r="D11" i="1"/>
  <c r="AY10" i="1"/>
  <c r="AX10" i="1"/>
  <c r="AW10" i="1"/>
  <c r="AV10" i="1"/>
  <c r="AU10" i="1"/>
  <c r="AT10" i="1"/>
  <c r="Y10" i="1"/>
  <c r="X10" i="1"/>
  <c r="U10" i="1"/>
  <c r="T10" i="1"/>
  <c r="Q10" i="1"/>
  <c r="P10" i="1"/>
  <c r="M10" i="1"/>
  <c r="L10" i="1"/>
  <c r="I10" i="1"/>
  <c r="H10" i="1"/>
  <c r="E10" i="1"/>
  <c r="D10" i="1"/>
  <c r="AA35" i="1" l="1"/>
  <c r="E35" i="1" s="1"/>
  <c r="AB35" i="1"/>
  <c r="H35" i="1" s="1"/>
  <c r="AC35" i="1"/>
  <c r="I35" i="1" s="1"/>
  <c r="AD35" i="1"/>
  <c r="L35" i="1" s="1"/>
  <c r="AE35" i="1"/>
  <c r="M35" i="1" s="1"/>
  <c r="AF35" i="1"/>
  <c r="P35" i="1" s="1"/>
  <c r="AG35" i="1"/>
  <c r="Q35" i="1" s="1"/>
  <c r="AH35" i="1"/>
  <c r="T35" i="1" s="1"/>
  <c r="AI35" i="1"/>
  <c r="U35" i="1" s="1"/>
  <c r="AJ35" i="1"/>
  <c r="X35" i="1" s="1"/>
  <c r="AK35" i="1"/>
  <c r="Y35" i="1" s="1"/>
  <c r="AL35" i="1"/>
  <c r="AM35" i="1"/>
  <c r="AN35" i="1"/>
  <c r="AT35" i="1" s="1"/>
  <c r="AO35" i="1"/>
  <c r="AU35" i="1" s="1"/>
  <c r="AP35" i="1"/>
  <c r="AV35" i="1" s="1"/>
  <c r="AQ35" i="1"/>
  <c r="AW35" i="1" s="1"/>
  <c r="AR35" i="1"/>
  <c r="AX35" i="1" s="1"/>
  <c r="AS35" i="1"/>
  <c r="AY35" i="1" s="1"/>
  <c r="Z35" i="1"/>
  <c r="D35" i="1" s="1"/>
  <c r="Z41" i="1" l="1"/>
  <c r="D41" i="1" s="1"/>
  <c r="AA41" i="1"/>
  <c r="AB41" i="1"/>
  <c r="H41" i="1" s="1"/>
  <c r="AC41" i="1"/>
  <c r="AD41" i="1"/>
  <c r="L41" i="1" s="1"/>
  <c r="AE41" i="1"/>
  <c r="AF41" i="1"/>
  <c r="P41" i="1" s="1"/>
  <c r="AG41" i="1"/>
  <c r="Q41" i="1" s="1"/>
  <c r="AH41" i="1"/>
  <c r="T41" i="1" s="1"/>
  <c r="AI41" i="1"/>
  <c r="U41" i="1" s="1"/>
  <c r="AJ41" i="1"/>
  <c r="X41" i="1" s="1"/>
  <c r="AK41" i="1"/>
  <c r="Y41" i="1" s="1"/>
  <c r="AM41" i="1"/>
  <c r="AN41" i="1"/>
  <c r="AT41" i="1" s="1"/>
  <c r="AO41" i="1"/>
  <c r="AU41" i="1" s="1"/>
  <c r="AP41" i="1"/>
  <c r="AV41" i="1" s="1"/>
  <c r="AQ41" i="1"/>
  <c r="AR41" i="1"/>
  <c r="AX41" i="1" s="1"/>
  <c r="AS41" i="1"/>
  <c r="AY41" i="1" s="1"/>
  <c r="Z42" i="1"/>
  <c r="D42" i="1" s="1"/>
  <c r="AA42" i="1"/>
  <c r="E42" i="1" s="1"/>
  <c r="AB42" i="1"/>
  <c r="H42" i="1" s="1"/>
  <c r="AC42" i="1"/>
  <c r="I42" i="1" s="1"/>
  <c r="AD42" i="1"/>
  <c r="L42" i="1" s="1"/>
  <c r="AE42" i="1"/>
  <c r="M42" i="1" s="1"/>
  <c r="AF42" i="1"/>
  <c r="P42" i="1" s="1"/>
  <c r="AG42" i="1"/>
  <c r="Q42" i="1" s="1"/>
  <c r="AH42" i="1"/>
  <c r="T42" i="1" s="1"/>
  <c r="AI42" i="1"/>
  <c r="U42" i="1" s="1"/>
  <c r="AJ42" i="1"/>
  <c r="X42" i="1" s="1"/>
  <c r="AK42" i="1"/>
  <c r="Y42" i="1" s="1"/>
  <c r="AM42" i="1"/>
  <c r="AT42" i="1"/>
  <c r="AO42" i="1"/>
  <c r="AU42" i="1" s="1"/>
  <c r="AP42" i="1"/>
  <c r="AV42" i="1" s="1"/>
  <c r="AQ42" i="1"/>
  <c r="AW42" i="1" s="1"/>
  <c r="AR42" i="1"/>
  <c r="AX42" i="1" s="1"/>
  <c r="AS42" i="1"/>
  <c r="AY42" i="1" s="1"/>
  <c r="Z43" i="1"/>
  <c r="D43" i="1" s="1"/>
  <c r="AA43" i="1"/>
  <c r="E43" i="1" s="1"/>
  <c r="AB43" i="1"/>
  <c r="H43" i="1" s="1"/>
  <c r="AC43" i="1"/>
  <c r="I43" i="1" s="1"/>
  <c r="AD43" i="1"/>
  <c r="L43" i="1" s="1"/>
  <c r="AE43" i="1"/>
  <c r="M43" i="1" s="1"/>
  <c r="AF43" i="1"/>
  <c r="P43" i="1" s="1"/>
  <c r="AG43" i="1"/>
  <c r="Q43" i="1" s="1"/>
  <c r="AH43" i="1"/>
  <c r="T43" i="1" s="1"/>
  <c r="AI43" i="1"/>
  <c r="U43" i="1" s="1"/>
  <c r="AJ43" i="1"/>
  <c r="X43" i="1" s="1"/>
  <c r="AK43" i="1"/>
  <c r="Y43" i="1" s="1"/>
  <c r="AM43" i="1"/>
  <c r="AN43" i="1"/>
  <c r="AT43" i="1" s="1"/>
  <c r="AO43" i="1"/>
  <c r="AU43" i="1" s="1"/>
  <c r="AP43" i="1"/>
  <c r="AV43" i="1" s="1"/>
  <c r="AQ43" i="1"/>
  <c r="AW43" i="1" s="1"/>
  <c r="AR43" i="1"/>
  <c r="AX43" i="1" s="1"/>
  <c r="AS43" i="1"/>
  <c r="AY43" i="1" s="1"/>
  <c r="Z44" i="1"/>
  <c r="D44" i="1" s="1"/>
  <c r="AB44" i="1"/>
  <c r="H44" i="1" s="1"/>
  <c r="AG44" i="1"/>
  <c r="Q44" i="1" s="1"/>
  <c r="AI44" i="1"/>
  <c r="U44" i="1" s="1"/>
  <c r="AM44" i="1"/>
  <c r="AO44" i="1"/>
  <c r="AU44" i="1" s="1"/>
  <c r="AR44" i="1"/>
  <c r="AX44" i="1" s="1"/>
  <c r="AK44" i="1" l="1"/>
  <c r="Y44" i="1" s="1"/>
  <c r="AP44" i="1"/>
  <c r="AV44" i="1" s="1"/>
  <c r="AJ44" i="1"/>
  <c r="X44" i="1" s="1"/>
  <c r="AN44" i="1"/>
  <c r="AT44" i="1" s="1"/>
  <c r="AE44" i="1"/>
  <c r="M44" i="1" s="1"/>
  <c r="M41" i="1"/>
  <c r="AA44" i="1"/>
  <c r="E44" i="1" s="1"/>
  <c r="E41" i="1"/>
  <c r="AF44" i="1"/>
  <c r="P44" i="1" s="1"/>
  <c r="AC44" i="1"/>
  <c r="I44" i="1" s="1"/>
  <c r="I41" i="1"/>
  <c r="AQ44" i="1"/>
  <c r="AW44" i="1" s="1"/>
  <c r="AW41" i="1"/>
  <c r="AS44" i="1"/>
  <c r="AY44" i="1" s="1"/>
  <c r="AH44" i="1"/>
  <c r="T44" i="1" s="1"/>
  <c r="AD44" i="1"/>
  <c r="L44" i="1" s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D60" i="1"/>
  <c r="R56" i="1" l="1"/>
  <c r="N56" i="1"/>
  <c r="J56" i="1"/>
  <c r="F56" i="1"/>
  <c r="P56" i="1"/>
  <c r="L56" i="1"/>
  <c r="H56" i="1"/>
  <c r="D56" i="1"/>
  <c r="S56" i="1"/>
  <c r="K56" i="1"/>
  <c r="Q56" i="1"/>
  <c r="M56" i="1"/>
  <c r="I56" i="1"/>
  <c r="E56" i="1"/>
  <c r="T56" i="1"/>
  <c r="O56" i="1"/>
  <c r="G56" i="1"/>
</calcChain>
</file>

<file path=xl/sharedStrings.xml><?xml version="1.0" encoding="utf-8"?>
<sst xmlns="http://schemas.openxmlformats.org/spreadsheetml/2006/main" count="101" uniqueCount="87">
  <si>
    <t>Территории</t>
  </si>
  <si>
    <t>Болезни органов дыхания</t>
  </si>
  <si>
    <t>Болезни органов пищеварения</t>
  </si>
  <si>
    <t>Алнашский р-н</t>
  </si>
  <si>
    <t>Балезинский р-н</t>
  </si>
  <si>
    <t>Вавожский р-н</t>
  </si>
  <si>
    <t>Воткинский р-н</t>
  </si>
  <si>
    <t>Глазовский р-н</t>
  </si>
  <si>
    <t>Граховский р-н</t>
  </si>
  <si>
    <t>Дебесский р-н</t>
  </si>
  <si>
    <t>Завьяловский р-н</t>
  </si>
  <si>
    <t>Игринский р-н</t>
  </si>
  <si>
    <t>Камбарский р-н</t>
  </si>
  <si>
    <t>Каракулинский р-н</t>
  </si>
  <si>
    <t>Кезский р-н</t>
  </si>
  <si>
    <t>Кизнерский р-н</t>
  </si>
  <si>
    <t>Киясовский р-н</t>
  </si>
  <si>
    <t>Красногорский р-н</t>
  </si>
  <si>
    <t>М-Пургинский р-н</t>
  </si>
  <si>
    <t>Можгинский р-н</t>
  </si>
  <si>
    <t>Сарапульский р-н</t>
  </si>
  <si>
    <t>Селтинский р-н</t>
  </si>
  <si>
    <t>Сюмсинский р-н</t>
  </si>
  <si>
    <t>Увинский р-н</t>
  </si>
  <si>
    <t>Шарканский р-н</t>
  </si>
  <si>
    <t>Юкаменский р-н</t>
  </si>
  <si>
    <t>Як-Бодьинский р-н</t>
  </si>
  <si>
    <t>Ярский р-н</t>
  </si>
  <si>
    <t>Итого по районам</t>
  </si>
  <si>
    <t>г.Ижевск</t>
  </si>
  <si>
    <t>г.Воткинск</t>
  </si>
  <si>
    <t>г.Глазов</t>
  </si>
  <si>
    <t>г.Можга</t>
  </si>
  <si>
    <t>г.Сарапул</t>
  </si>
  <si>
    <t>Итого по городам</t>
  </si>
  <si>
    <t>г.Можга+Можгин.р-н</t>
  </si>
  <si>
    <t>Итого по УР</t>
  </si>
  <si>
    <t>ПФО</t>
  </si>
  <si>
    <t>РФ</t>
  </si>
  <si>
    <t>Все население</t>
  </si>
  <si>
    <t>в т.ч. в трудоспособном возрасте</t>
  </si>
  <si>
    <t>дыхание</t>
  </si>
  <si>
    <t>пищеварение</t>
  </si>
  <si>
    <t>БСК</t>
  </si>
  <si>
    <t>Болезни системы кровообращения</t>
  </si>
  <si>
    <t>Злокачественные новообразования</t>
  </si>
  <si>
    <t>ЗНО</t>
  </si>
  <si>
    <t>ИБС</t>
  </si>
  <si>
    <t>ЦВБ</t>
  </si>
  <si>
    <t>( на 100 000 соответствующего возраста)</t>
  </si>
  <si>
    <t>всего</t>
  </si>
  <si>
    <t>всего на 100 тыс</t>
  </si>
  <si>
    <t>н.с. на 100 тыс</t>
  </si>
  <si>
    <t>новообразования</t>
  </si>
  <si>
    <t>новообразования на 100 тыс</t>
  </si>
  <si>
    <t xml:space="preserve">  От всех причин</t>
  </si>
  <si>
    <t>умершие по причинам смерти от :</t>
  </si>
  <si>
    <t>некоторых инфекционных и паразитарных болезней</t>
  </si>
  <si>
    <t>из них:</t>
  </si>
  <si>
    <t>новообразований</t>
  </si>
  <si>
    <t>болезней системы кровообращения</t>
  </si>
  <si>
    <t xml:space="preserve"> в том числе от:</t>
  </si>
  <si>
    <t>болезней органов дыхания</t>
  </si>
  <si>
    <t>болезней органов пищеварения</t>
  </si>
  <si>
    <t>внешних причин смерти</t>
  </si>
  <si>
    <t>из них от:</t>
  </si>
  <si>
    <t>от туберкулеза</t>
  </si>
  <si>
    <t>злокачественных</t>
  </si>
  <si>
    <t>ишемической болезни сердца</t>
  </si>
  <si>
    <t>цереброваскулярных болезней</t>
  </si>
  <si>
    <t>транспортных всех видов травм</t>
  </si>
  <si>
    <t>в т. ч.</t>
  </si>
  <si>
    <t>случайных отравлений алкоголем</t>
  </si>
  <si>
    <t>самоубийств</t>
  </si>
  <si>
    <t>убийств</t>
  </si>
  <si>
    <t xml:space="preserve">отравлений и воздействия алкоголем с неопределен-ными намере-ниями
</t>
  </si>
  <si>
    <t>от ДТП</t>
  </si>
  <si>
    <t>на 100 тыс. нас. труд. Возраста</t>
  </si>
  <si>
    <t>%</t>
  </si>
  <si>
    <t>абс.</t>
  </si>
  <si>
    <t>глазов+р-н</t>
  </si>
  <si>
    <t>сохраненные жизни</t>
  </si>
  <si>
    <t xml:space="preserve">2018/2017 </t>
  </si>
  <si>
    <t>Население</t>
  </si>
  <si>
    <t>н.с. (внеш причины)</t>
  </si>
  <si>
    <t>Число умерших от некоторых причин в разрезе территорий Удмуртской Республики за  6 месяцев 2017- 2018гг.</t>
  </si>
  <si>
    <t>Число умерших от некоторых причин в трудоспособном возрасте в разрезе территорий Удмуртской Республики за  6 месяцев 2017- 2018гг.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</si>
</sst>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u val="double"/>
      <sz val="13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86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164" fontId="2" fillId="0" borderId="19" xfId="0" applyNumberFormat="1" applyFont="1" applyBorder="1"/>
    <xf numFmtId="0" fontId="5" fillId="0" borderId="6" xfId="0" applyFont="1" applyBorder="1"/>
    <xf numFmtId="0" fontId="5" fillId="0" borderId="37" xfId="0" applyFont="1" applyBorder="1"/>
    <xf numFmtId="0" fontId="2" fillId="0" borderId="8" xfId="0" applyFont="1" applyBorder="1"/>
    <xf numFmtId="0" fontId="2" fillId="0" borderId="26" xfId="0" applyFont="1" applyBorder="1"/>
    <xf numFmtId="0" fontId="2" fillId="0" borderId="10" xfId="0" applyFont="1" applyBorder="1"/>
    <xf numFmtId="0" fontId="2" fillId="0" borderId="38" xfId="0" applyFont="1" applyBorder="1"/>
    <xf numFmtId="164" fontId="2" fillId="0" borderId="43" xfId="0" applyNumberFormat="1" applyFont="1" applyBorder="1"/>
    <xf numFmtId="164" fontId="2" fillId="0" borderId="31" xfId="0" applyNumberFormat="1" applyFont="1" applyBorder="1"/>
    <xf numFmtId="0" fontId="7" fillId="0" borderId="43" xfId="0" applyFont="1" applyBorder="1"/>
    <xf numFmtId="0" fontId="7" fillId="0" borderId="44" xfId="0" applyFont="1" applyBorder="1"/>
    <xf numFmtId="164" fontId="2" fillId="0" borderId="44" xfId="0" applyNumberFormat="1" applyFont="1" applyBorder="1"/>
    <xf numFmtId="0" fontId="7" fillId="0" borderId="31" xfId="0" applyFont="1" applyBorder="1"/>
    <xf numFmtId="0" fontId="7" fillId="0" borderId="19" xfId="0" applyFont="1" applyBorder="1"/>
    <xf numFmtId="164" fontId="2" fillId="0" borderId="45" xfId="0" applyNumberFormat="1" applyFont="1" applyBorder="1"/>
    <xf numFmtId="164" fontId="2" fillId="0" borderId="36" xfId="0" applyNumberFormat="1" applyFont="1" applyBorder="1"/>
    <xf numFmtId="0" fontId="0" fillId="0" borderId="32" xfId="0" applyBorder="1"/>
    <xf numFmtId="164" fontId="0" fillId="0" borderId="32" xfId="0" applyNumberFormat="1" applyBorder="1"/>
    <xf numFmtId="0" fontId="0" fillId="0" borderId="0" xfId="0" applyBorder="1"/>
    <xf numFmtId="164" fontId="0" fillId="0" borderId="57" xfId="0" applyNumberFormat="1" applyBorder="1"/>
    <xf numFmtId="0" fontId="0" fillId="0" borderId="57" xfId="0" applyBorder="1"/>
    <xf numFmtId="0" fontId="0" fillId="0" borderId="58" xfId="0" applyBorder="1"/>
    <xf numFmtId="0" fontId="0" fillId="0" borderId="20" xfId="0" applyBorder="1"/>
    <xf numFmtId="0" fontId="2" fillId="0" borderId="32" xfId="0" applyFont="1" applyBorder="1" applyAlignment="1">
      <alignment wrapText="1"/>
    </xf>
    <xf numFmtId="0" fontId="2" fillId="0" borderId="30" xfId="0" applyFont="1" applyBorder="1" applyAlignment="1">
      <alignment wrapText="1"/>
    </xf>
    <xf numFmtId="0" fontId="2" fillId="0" borderId="32" xfId="0" applyFont="1" applyBorder="1" applyAlignment="1">
      <alignment horizontal="center" vertical="center" wrapText="1"/>
    </xf>
    <xf numFmtId="0" fontId="4" fillId="0" borderId="32" xfId="0" applyFont="1" applyBorder="1"/>
    <xf numFmtId="0" fontId="4" fillId="0" borderId="32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26" xfId="0" applyFont="1" applyFill="1" applyBorder="1"/>
    <xf numFmtId="0" fontId="0" fillId="0" borderId="35" xfId="0" applyBorder="1" applyAlignment="1">
      <alignment horizontal="justify" wrapText="1"/>
    </xf>
    <xf numFmtId="0" fontId="0" fillId="0" borderId="0" xfId="0" applyAlignment="1">
      <alignment horizontal="justify" wrapText="1"/>
    </xf>
    <xf numFmtId="0" fontId="0" fillId="0" borderId="3" xfId="0" applyBorder="1" applyAlignment="1">
      <alignment horizontal="justify" wrapText="1"/>
    </xf>
    <xf numFmtId="0" fontId="0" fillId="0" borderId="4" xfId="0" applyBorder="1" applyAlignment="1">
      <alignment horizontal="justify" wrapText="1"/>
    </xf>
    <xf numFmtId="0" fontId="5" fillId="0" borderId="5" xfId="0" applyFont="1" applyBorder="1" applyAlignment="1">
      <alignment horizontal="justify" wrapText="1"/>
    </xf>
    <xf numFmtId="0" fontId="0" fillId="0" borderId="6" xfId="0" applyBorder="1" applyAlignment="1">
      <alignment horizontal="justify" wrapText="1"/>
    </xf>
    <xf numFmtId="0" fontId="5" fillId="0" borderId="2" xfId="0" applyFont="1" applyBorder="1" applyAlignment="1">
      <alignment horizontal="justify" wrapText="1"/>
    </xf>
    <xf numFmtId="0" fontId="0" fillId="0" borderId="5" xfId="0" applyBorder="1" applyAlignment="1">
      <alignment horizontal="justify" wrapText="1"/>
    </xf>
    <xf numFmtId="0" fontId="0" fillId="0" borderId="32" xfId="0" applyBorder="1" applyAlignment="1">
      <alignment wrapText="1"/>
    </xf>
    <xf numFmtId="0" fontId="10" fillId="0" borderId="32" xfId="1" applyBorder="1" applyAlignment="1">
      <alignment wrapText="1"/>
    </xf>
    <xf numFmtId="0" fontId="2" fillId="0" borderId="32" xfId="0" applyFont="1" applyFill="1" applyBorder="1"/>
    <xf numFmtId="1" fontId="0" fillId="0" borderId="32" xfId="0" applyNumberForma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164" fontId="0" fillId="0" borderId="32" xfId="0" applyNumberFormat="1" applyBorder="1" applyAlignment="1">
      <alignment horizontal="center" vertical="center" wrapText="1"/>
    </xf>
    <xf numFmtId="164" fontId="0" fillId="0" borderId="32" xfId="0" applyNumberFormat="1" applyBorder="1" applyAlignment="1">
      <alignment horizontal="center" wrapText="1"/>
    </xf>
    <xf numFmtId="0" fontId="2" fillId="0" borderId="15" xfId="0" applyFont="1" applyFill="1" applyBorder="1"/>
    <xf numFmtId="1" fontId="0" fillId="0" borderId="15" xfId="0" applyNumberFormat="1" applyFill="1" applyBorder="1" applyAlignment="1">
      <alignment horizontal="center" vertical="center" wrapText="1"/>
    </xf>
    <xf numFmtId="1" fontId="0" fillId="0" borderId="15" xfId="0" applyNumberFormat="1" applyBorder="1" applyAlignment="1">
      <alignment horizontal="center" vertical="center" wrapText="1"/>
    </xf>
    <xf numFmtId="0" fontId="0" fillId="0" borderId="32" xfId="0" applyBorder="1" applyAlignment="1">
      <alignment horizontal="center" wrapText="1"/>
    </xf>
    <xf numFmtId="1" fontId="0" fillId="0" borderId="25" xfId="0" applyNumberFormat="1" applyBorder="1" applyAlignment="1">
      <alignment horizontal="center" vertical="center" wrapText="1"/>
    </xf>
    <xf numFmtId="0" fontId="11" fillId="0" borderId="32" xfId="1" applyFont="1" applyBorder="1" applyAlignment="1">
      <alignment wrapText="1"/>
    </xf>
    <xf numFmtId="1" fontId="0" fillId="0" borderId="47" xfId="0" applyNumberForma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1" fontId="0" fillId="0" borderId="20" xfId="0" applyNumberFormat="1" applyBorder="1" applyAlignment="1">
      <alignment horizontal="center" vertical="center" wrapText="1"/>
    </xf>
    <xf numFmtId="1" fontId="0" fillId="0" borderId="30" xfId="0" applyNumberForma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0" xfId="0" applyBorder="1" applyAlignment="1">
      <alignment horizontal="center" wrapText="1"/>
    </xf>
    <xf numFmtId="1" fontId="0" fillId="0" borderId="8" xfId="0" applyNumberForma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164" fontId="0" fillId="0" borderId="47" xfId="0" applyNumberFormat="1" applyBorder="1" applyAlignment="1">
      <alignment horizontal="center" vertical="center" wrapText="1"/>
    </xf>
    <xf numFmtId="164" fontId="0" fillId="0" borderId="47" xfId="0" applyNumberFormat="1" applyBorder="1" applyAlignment="1">
      <alignment horizontal="center" wrapText="1"/>
    </xf>
    <xf numFmtId="164" fontId="0" fillId="0" borderId="30" xfId="0" applyNumberFormat="1" applyBorder="1" applyAlignment="1">
      <alignment horizontal="center" vertical="center" wrapText="1"/>
    </xf>
    <xf numFmtId="164" fontId="0" fillId="0" borderId="30" xfId="0" applyNumberFormat="1" applyBorder="1" applyAlignment="1">
      <alignment horizontal="center" wrapText="1"/>
    </xf>
    <xf numFmtId="164" fontId="0" fillId="0" borderId="48" xfId="0" applyNumberFormat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0" fillId="0" borderId="2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56" xfId="0" applyFont="1" applyBorder="1" applyAlignment="1">
      <alignment horizontal="center"/>
    </xf>
    <xf numFmtId="0" fontId="4" fillId="0" borderId="3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47" xfId="0" applyFont="1" applyBorder="1" applyAlignment="1">
      <alignment horizontal="center" wrapText="1"/>
    </xf>
    <xf numFmtId="0" fontId="2" fillId="0" borderId="49" xfId="0" applyFont="1" applyBorder="1" applyAlignment="1">
      <alignment horizontal="center" wrapText="1"/>
    </xf>
    <xf numFmtId="0" fontId="9" fillId="0" borderId="32" xfId="0" applyFont="1" applyBorder="1" applyAlignment="1">
      <alignment wrapText="1"/>
    </xf>
    <xf numFmtId="0" fontId="4" fillId="0" borderId="15" xfId="0" applyFont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wrapText="1"/>
    </xf>
    <xf numFmtId="164" fontId="1" fillId="0" borderId="30" xfId="0" applyNumberFormat="1" applyFont="1" applyFill="1" applyBorder="1" applyAlignment="1">
      <alignment horizontal="center" wrapText="1"/>
    </xf>
    <xf numFmtId="164" fontId="1" fillId="0" borderId="16" xfId="0" applyNumberFormat="1" applyFont="1" applyFill="1" applyBorder="1" applyAlignment="1">
      <alignment horizontal="center" wrapText="1"/>
    </xf>
    <xf numFmtId="164" fontId="1" fillId="0" borderId="32" xfId="0" applyNumberFormat="1" applyFont="1" applyFill="1" applyBorder="1" applyAlignment="1">
      <alignment horizontal="center" wrapText="1"/>
    </xf>
    <xf numFmtId="164" fontId="1" fillId="0" borderId="23" xfId="0" applyNumberFormat="1" applyFont="1" applyFill="1" applyBorder="1" applyAlignment="1">
      <alignment horizontal="center" wrapText="1"/>
    </xf>
    <xf numFmtId="164" fontId="1" fillId="0" borderId="47" xfId="0" applyNumberFormat="1" applyFont="1" applyFill="1" applyBorder="1" applyAlignment="1">
      <alignment horizontal="center" wrapText="1"/>
    </xf>
    <xf numFmtId="164" fontId="7" fillId="0" borderId="8" xfId="0" applyNumberFormat="1" applyFont="1" applyFill="1" applyBorder="1" applyAlignment="1">
      <alignment horizontal="center" wrapText="1"/>
    </xf>
    <xf numFmtId="164" fontId="7" fillId="0" borderId="48" xfId="0" applyNumberFormat="1" applyFont="1" applyFill="1" applyBorder="1" applyAlignment="1">
      <alignment horizontal="center" wrapText="1"/>
    </xf>
    <xf numFmtId="164" fontId="1" fillId="0" borderId="30" xfId="0" applyNumberFormat="1" applyFont="1" applyBorder="1" applyAlignment="1">
      <alignment horizontal="center" wrapText="1"/>
    </xf>
    <xf numFmtId="164" fontId="1" fillId="0" borderId="21" xfId="0" applyNumberFormat="1" applyFont="1" applyBorder="1" applyAlignment="1">
      <alignment horizontal="center" wrapText="1"/>
    </xf>
    <xf numFmtId="164" fontId="1" fillId="0" borderId="9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164" fontId="1" fillId="0" borderId="34" xfId="0" applyNumberFormat="1" applyFont="1" applyBorder="1" applyAlignment="1">
      <alignment horizontal="center" wrapText="1"/>
    </xf>
    <xf numFmtId="164" fontId="1" fillId="0" borderId="32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164" fontId="1" fillId="0" borderId="16" xfId="0" applyNumberFormat="1" applyFont="1" applyBorder="1" applyAlignment="1">
      <alignment horizontal="center" wrapText="1"/>
    </xf>
    <xf numFmtId="164" fontId="1" fillId="0" borderId="15" xfId="0" applyNumberFormat="1" applyFont="1" applyBorder="1" applyAlignment="1">
      <alignment horizontal="center" wrapText="1"/>
    </xf>
    <xf numFmtId="164" fontId="1" fillId="0" borderId="33" xfId="0" applyNumberFormat="1" applyFont="1" applyBorder="1" applyAlignment="1">
      <alignment horizontal="center" wrapText="1"/>
    </xf>
    <xf numFmtId="164" fontId="1" fillId="0" borderId="47" xfId="0" applyNumberFormat="1" applyFont="1" applyBorder="1" applyAlignment="1">
      <alignment horizontal="center" wrapText="1"/>
    </xf>
    <xf numFmtId="164" fontId="1" fillId="0" borderId="24" xfId="0" applyNumberFormat="1" applyFont="1" applyBorder="1" applyAlignment="1">
      <alignment horizontal="center" wrapText="1"/>
    </xf>
    <xf numFmtId="164" fontId="1" fillId="0" borderId="23" xfId="0" applyNumberFormat="1" applyFont="1" applyBorder="1" applyAlignment="1">
      <alignment horizontal="center" wrapText="1"/>
    </xf>
    <xf numFmtId="164" fontId="1" fillId="0" borderId="49" xfId="0" applyNumberFormat="1" applyFont="1" applyBorder="1" applyAlignment="1">
      <alignment horizontal="center" wrapText="1"/>
    </xf>
    <xf numFmtId="164" fontId="1" fillId="0" borderId="53" xfId="0" applyNumberFormat="1" applyFont="1" applyBorder="1" applyAlignment="1">
      <alignment horizontal="center" wrapText="1"/>
    </xf>
    <xf numFmtId="164" fontId="1" fillId="0" borderId="25" xfId="0" applyNumberFormat="1" applyFont="1" applyBorder="1" applyAlignment="1">
      <alignment horizontal="center" wrapText="1"/>
    </xf>
    <xf numFmtId="164" fontId="1" fillId="0" borderId="55" xfId="0" applyNumberFormat="1" applyFont="1" applyBorder="1" applyAlignment="1">
      <alignment horizontal="center" wrapText="1"/>
    </xf>
    <xf numFmtId="164" fontId="7" fillId="0" borderId="48" xfId="0" applyNumberFormat="1" applyFont="1" applyBorder="1" applyAlignment="1">
      <alignment horizontal="center" wrapText="1"/>
    </xf>
    <xf numFmtId="164" fontId="7" fillId="0" borderId="26" xfId="0" applyNumberFormat="1" applyFont="1" applyBorder="1" applyAlignment="1">
      <alignment horizontal="center" wrapText="1"/>
    </xf>
    <xf numFmtId="164" fontId="7" fillId="0" borderId="8" xfId="0" applyNumberFormat="1" applyFont="1" applyBorder="1" applyAlignment="1">
      <alignment horizontal="center" wrapText="1"/>
    </xf>
    <xf numFmtId="164" fontId="2" fillId="0" borderId="48" xfId="0" applyNumberFormat="1" applyFont="1" applyBorder="1" applyAlignment="1">
      <alignment horizontal="center" wrapText="1"/>
    </xf>
    <xf numFmtId="164" fontId="2" fillId="0" borderId="26" xfId="0" applyNumberFormat="1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 wrapText="1"/>
    </xf>
    <xf numFmtId="164" fontId="2" fillId="0" borderId="38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center" wrapText="1"/>
    </xf>
    <xf numFmtId="164" fontId="8" fillId="0" borderId="30" xfId="0" applyNumberFormat="1" applyFont="1" applyBorder="1" applyAlignment="1">
      <alignment horizontal="center" wrapText="1"/>
    </xf>
    <xf numFmtId="164" fontId="8" fillId="0" borderId="21" xfId="0" applyNumberFormat="1" applyFont="1" applyBorder="1" applyAlignment="1">
      <alignment horizontal="center" wrapText="1"/>
    </xf>
    <xf numFmtId="164" fontId="8" fillId="0" borderId="9" xfId="0" applyNumberFormat="1" applyFont="1" applyBorder="1" applyAlignment="1">
      <alignment horizontal="center" wrapText="1"/>
    </xf>
    <xf numFmtId="164" fontId="7" fillId="0" borderId="40" xfId="0" applyNumberFormat="1" applyFont="1" applyBorder="1" applyAlignment="1">
      <alignment horizontal="center" wrapText="1"/>
    </xf>
    <xf numFmtId="164" fontId="7" fillId="2" borderId="39" xfId="0" applyNumberFormat="1" applyFont="1" applyFill="1" applyBorder="1" applyAlignment="1">
      <alignment horizontal="center" wrapText="1"/>
    </xf>
    <xf numFmtId="164" fontId="7" fillId="2" borderId="50" xfId="0" applyNumberFormat="1" applyFont="1" applyFill="1" applyBorder="1" applyAlignment="1">
      <alignment horizontal="center" wrapText="1"/>
    </xf>
    <xf numFmtId="164" fontId="7" fillId="0" borderId="39" xfId="0" applyNumberFormat="1" applyFont="1" applyBorder="1" applyAlignment="1">
      <alignment horizontal="center" wrapText="1"/>
    </xf>
    <xf numFmtId="164" fontId="7" fillId="0" borderId="50" xfId="0" applyNumberFormat="1" applyFont="1" applyBorder="1" applyAlignment="1">
      <alignment horizontal="center" wrapText="1"/>
    </xf>
    <xf numFmtId="164" fontId="2" fillId="0" borderId="50" xfId="0" applyNumberFormat="1" applyFont="1" applyBorder="1" applyAlignment="1">
      <alignment horizontal="center" wrapText="1"/>
    </xf>
    <xf numFmtId="164" fontId="2" fillId="0" borderId="40" xfId="0" applyNumberFormat="1" applyFont="1" applyBorder="1" applyAlignment="1">
      <alignment horizontal="center" wrapText="1"/>
    </xf>
    <xf numFmtId="164" fontId="2" fillId="2" borderId="41" xfId="0" applyNumberFormat="1" applyFont="1" applyFill="1" applyBorder="1" applyAlignment="1">
      <alignment horizontal="center" wrapText="1"/>
    </xf>
    <xf numFmtId="164" fontId="2" fillId="2" borderId="50" xfId="0" applyNumberFormat="1" applyFont="1" applyFill="1" applyBorder="1" applyAlignment="1">
      <alignment horizontal="center" wrapText="1"/>
    </xf>
    <xf numFmtId="164" fontId="2" fillId="0" borderId="46" xfId="0" applyNumberFormat="1" applyFont="1" applyBorder="1" applyAlignment="1">
      <alignment horizontal="center" wrapText="1"/>
    </xf>
    <xf numFmtId="164" fontId="2" fillId="2" borderId="39" xfId="0" applyNumberFormat="1" applyFont="1" applyFill="1" applyBorder="1" applyAlignment="1">
      <alignment horizontal="center" wrapText="1"/>
    </xf>
    <xf numFmtId="164" fontId="8" fillId="0" borderId="9" xfId="0" applyNumberFormat="1" applyFont="1" applyFill="1" applyBorder="1" applyAlignment="1">
      <alignment horizontal="center" wrapText="1"/>
    </xf>
    <xf numFmtId="164" fontId="8" fillId="0" borderId="30" xfId="0" applyNumberFormat="1" applyFont="1" applyFill="1" applyBorder="1" applyAlignment="1">
      <alignment horizontal="center" wrapText="1"/>
    </xf>
    <xf numFmtId="164" fontId="7" fillId="2" borderId="4" xfId="0" applyNumberFormat="1" applyFont="1" applyFill="1" applyBorder="1" applyAlignment="1">
      <alignment horizontal="center" wrapText="1"/>
    </xf>
    <xf numFmtId="164" fontId="7" fillId="2" borderId="42" xfId="0" applyNumberFormat="1" applyFont="1" applyFill="1" applyBorder="1" applyAlignment="1">
      <alignment horizontal="center"/>
    </xf>
    <xf numFmtId="164" fontId="7" fillId="2" borderId="43" xfId="0" applyNumberFormat="1" applyFont="1" applyFill="1" applyBorder="1" applyAlignment="1">
      <alignment horizontal="center"/>
    </xf>
    <xf numFmtId="164" fontId="7" fillId="2" borderId="18" xfId="0" applyNumberFormat="1" applyFont="1" applyFill="1" applyBorder="1" applyAlignment="1">
      <alignment horizontal="center"/>
    </xf>
    <xf numFmtId="164" fontId="7" fillId="2" borderId="3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164" fontId="2" fillId="0" borderId="43" xfId="0" applyNumberFormat="1" applyFont="1" applyBorder="1" applyAlignment="1">
      <alignment horizontal="center"/>
    </xf>
    <xf numFmtId="164" fontId="2" fillId="0" borderId="44" xfId="0" applyNumberFormat="1" applyFont="1" applyBorder="1" applyAlignment="1">
      <alignment horizontal="center"/>
    </xf>
    <xf numFmtId="164" fontId="2" fillId="2" borderId="51" xfId="0" applyNumberFormat="1" applyFont="1" applyFill="1" applyBorder="1" applyAlignment="1">
      <alignment horizontal="center"/>
    </xf>
    <xf numFmtId="164" fontId="2" fillId="2" borderId="43" xfId="0" applyNumberFormat="1" applyFont="1" applyFill="1" applyBorder="1" applyAlignment="1">
      <alignment horizontal="center"/>
    </xf>
    <xf numFmtId="164" fontId="2" fillId="0" borderId="52" xfId="0" applyNumberFormat="1" applyFont="1" applyBorder="1" applyAlignment="1">
      <alignment horizontal="center"/>
    </xf>
    <xf numFmtId="164" fontId="2" fillId="0" borderId="54" xfId="0" applyNumberFormat="1" applyFont="1" applyBorder="1" applyAlignment="1">
      <alignment horizontal="center"/>
    </xf>
    <xf numFmtId="164" fontId="2" fillId="2" borderId="22" xfId="0" applyNumberFormat="1" applyFont="1" applyFill="1" applyBorder="1" applyAlignment="1">
      <alignment horizontal="center"/>
    </xf>
    <xf numFmtId="164" fontId="2" fillId="2" borderId="31" xfId="0" applyNumberFormat="1" applyFont="1" applyFill="1" applyBorder="1" applyAlignment="1">
      <alignment horizontal="center"/>
    </xf>
    <xf numFmtId="164" fontId="2" fillId="2" borderId="42" xfId="0" applyNumberFormat="1" applyFont="1" applyFill="1" applyBorder="1" applyAlignment="1">
      <alignment horizontal="center"/>
    </xf>
    <xf numFmtId="164" fontId="2" fillId="2" borderId="18" xfId="0" applyNumberFormat="1" applyFont="1" applyFill="1" applyBorder="1" applyAlignment="1">
      <alignment horizontal="center"/>
    </xf>
    <xf numFmtId="164" fontId="1" fillId="0" borderId="42" xfId="0" applyNumberFormat="1" applyFont="1" applyBorder="1" applyAlignment="1">
      <alignment horizontal="center" wrapText="1"/>
    </xf>
    <xf numFmtId="164" fontId="1" fillId="0" borderId="43" xfId="0" applyNumberFormat="1" applyFont="1" applyBorder="1" applyAlignment="1">
      <alignment horizontal="center" wrapText="1"/>
    </xf>
    <xf numFmtId="164" fontId="1" fillId="0" borderId="44" xfId="0" applyNumberFormat="1" applyFont="1" applyBorder="1" applyAlignment="1">
      <alignment horizontal="center" wrapText="1"/>
    </xf>
    <xf numFmtId="164" fontId="0" fillId="0" borderId="59" xfId="0" applyNumberFormat="1" applyBorder="1" applyAlignment="1">
      <alignment horizontal="center"/>
    </xf>
    <xf numFmtId="164" fontId="1" fillId="0" borderId="52" xfId="0" applyNumberFormat="1" applyFont="1" applyBorder="1" applyAlignment="1">
      <alignment horizontal="center" wrapText="1"/>
    </xf>
    <xf numFmtId="164" fontId="1" fillId="0" borderId="54" xfId="0" applyNumberFormat="1" applyFont="1" applyBorder="1" applyAlignment="1">
      <alignment horizontal="center" wrapText="1"/>
    </xf>
    <xf numFmtId="164" fontId="8" fillId="0" borderId="20" xfId="0" applyNumberFormat="1" applyFont="1" applyBorder="1" applyAlignment="1">
      <alignment horizontal="center" wrapText="1"/>
    </xf>
    <xf numFmtId="164" fontId="8" fillId="0" borderId="42" xfId="0" applyNumberFormat="1" applyFont="1" applyBorder="1" applyAlignment="1">
      <alignment horizontal="center" wrapText="1"/>
    </xf>
    <xf numFmtId="164" fontId="8" fillId="0" borderId="43" xfId="0" applyNumberFormat="1" applyFont="1" applyBorder="1" applyAlignment="1">
      <alignment horizontal="center" wrapText="1"/>
    </xf>
    <xf numFmtId="164" fontId="0" fillId="0" borderId="31" xfId="0" applyNumberForma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60"/>
  <sheetViews>
    <sheetView tabSelected="1" zoomScaleNormal="100" workbookViewId="0">
      <pane xSplit="1" topLeftCell="B1" activePane="topRight" state="frozen"/>
      <selection activeCell="A4" sqref="A4"/>
      <selection pane="topRight" activeCell="W43" sqref="W43"/>
    </sheetView>
  </sheetViews>
  <sheetFormatPr defaultRowHeight="15" x14ac:dyDescent="0.25"/>
  <cols>
    <col min="1" max="1" width="22" customWidth="1"/>
    <col min="2" max="2" width="10.28515625" customWidth="1"/>
    <col min="3" max="3" width="11" customWidth="1"/>
    <col min="4" max="4" width="9.140625" customWidth="1"/>
    <col min="5" max="5" width="11.140625" customWidth="1"/>
    <col min="6" max="6" width="9.140625" customWidth="1"/>
    <col min="7" max="8" width="10.42578125" customWidth="1"/>
    <col min="9" max="9" width="9.85546875" customWidth="1"/>
    <col min="10" max="10" width="9.140625" customWidth="1"/>
    <col min="11" max="11" width="10.28515625" customWidth="1"/>
    <col min="12" max="12" width="9.85546875" customWidth="1"/>
    <col min="13" max="13" width="10" customWidth="1"/>
    <col min="14" max="19" width="9.140625" customWidth="1"/>
    <col min="20" max="20" width="11.28515625" customWidth="1"/>
    <col min="21" max="32" width="9.140625" customWidth="1"/>
    <col min="33" max="33" width="11.5703125" customWidth="1"/>
    <col min="34" max="39" width="9.140625" customWidth="1"/>
  </cols>
  <sheetData>
    <row r="2" spans="1:51" ht="15.75" x14ac:dyDescent="0.25">
      <c r="A2" s="1" t="s">
        <v>85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4" spans="1:51" ht="17.25" x14ac:dyDescent="0.3">
      <c r="A4" s="92" t="s">
        <v>86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</row>
    <row r="5" spans="1:51" ht="15.75" thickBot="1" x14ac:dyDescent="0.3">
      <c r="F5" s="93" t="s">
        <v>49</v>
      </c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</row>
    <row r="6" spans="1:51" ht="15" customHeight="1" x14ac:dyDescent="0.25">
      <c r="A6" s="75" t="s">
        <v>0</v>
      </c>
      <c r="B6" s="80" t="s">
        <v>45</v>
      </c>
      <c r="C6" s="78"/>
      <c r="D6" s="78"/>
      <c r="E6" s="81"/>
      <c r="F6" s="80" t="s">
        <v>44</v>
      </c>
      <c r="G6" s="78"/>
      <c r="H6" s="78"/>
      <c r="I6" s="78"/>
      <c r="J6" s="80" t="s">
        <v>47</v>
      </c>
      <c r="K6" s="78"/>
      <c r="L6" s="78"/>
      <c r="M6" s="81"/>
      <c r="N6" s="80" t="s">
        <v>48</v>
      </c>
      <c r="O6" s="78"/>
      <c r="P6" s="78"/>
      <c r="Q6" s="81"/>
      <c r="R6" s="78" t="s">
        <v>1</v>
      </c>
      <c r="S6" s="78"/>
      <c r="T6" s="78"/>
      <c r="U6" s="78"/>
      <c r="V6" s="80" t="s">
        <v>2</v>
      </c>
      <c r="W6" s="78"/>
      <c r="X6" s="78"/>
      <c r="Y6" s="81"/>
      <c r="Z6" s="2"/>
      <c r="AA6" s="2"/>
      <c r="AB6" s="2"/>
      <c r="AC6" s="2"/>
      <c r="AD6" s="3"/>
      <c r="AE6" s="3"/>
      <c r="AF6" s="3"/>
      <c r="AG6" s="3"/>
    </row>
    <row r="7" spans="1:51" ht="15.75" thickBot="1" x14ac:dyDescent="0.3">
      <c r="A7" s="76"/>
      <c r="B7" s="82"/>
      <c r="C7" s="79"/>
      <c r="D7" s="79"/>
      <c r="E7" s="83"/>
      <c r="F7" s="82"/>
      <c r="G7" s="79"/>
      <c r="H7" s="79"/>
      <c r="I7" s="79"/>
      <c r="J7" s="82"/>
      <c r="K7" s="79"/>
      <c r="L7" s="79"/>
      <c r="M7" s="83"/>
      <c r="N7" s="82"/>
      <c r="O7" s="79"/>
      <c r="P7" s="79"/>
      <c r="Q7" s="83"/>
      <c r="R7" s="79"/>
      <c r="S7" s="79"/>
      <c r="T7" s="79"/>
      <c r="U7" s="79"/>
      <c r="V7" s="82"/>
      <c r="W7" s="79"/>
      <c r="X7" s="79"/>
      <c r="Y7" s="83"/>
      <c r="Z7" s="2"/>
      <c r="AA7" s="2"/>
      <c r="AB7" s="2"/>
      <c r="AC7" s="2"/>
      <c r="AD7" s="3"/>
      <c r="AE7" s="3"/>
      <c r="AF7" s="3"/>
      <c r="AG7" s="3"/>
    </row>
    <row r="8" spans="1:51" ht="29.25" customHeight="1" thickBot="1" x14ac:dyDescent="0.3">
      <c r="A8" s="76"/>
      <c r="B8" s="88" t="s">
        <v>39</v>
      </c>
      <c r="C8" s="89"/>
      <c r="D8" s="86" t="s">
        <v>40</v>
      </c>
      <c r="E8" s="90"/>
      <c r="F8" s="87" t="s">
        <v>39</v>
      </c>
      <c r="G8" s="85"/>
      <c r="H8" s="86" t="s">
        <v>40</v>
      </c>
      <c r="I8" s="86"/>
      <c r="J8" s="87" t="s">
        <v>39</v>
      </c>
      <c r="K8" s="85"/>
      <c r="L8" s="86" t="s">
        <v>40</v>
      </c>
      <c r="M8" s="90"/>
      <c r="N8" s="87" t="s">
        <v>39</v>
      </c>
      <c r="O8" s="85"/>
      <c r="P8" s="86" t="s">
        <v>40</v>
      </c>
      <c r="Q8" s="90"/>
      <c r="R8" s="84" t="s">
        <v>39</v>
      </c>
      <c r="S8" s="85"/>
      <c r="T8" s="86" t="s">
        <v>40</v>
      </c>
      <c r="U8" s="86"/>
      <c r="V8" s="87" t="s">
        <v>39</v>
      </c>
      <c r="W8" s="85"/>
      <c r="X8" s="86" t="s">
        <v>40</v>
      </c>
      <c r="Y8" s="90"/>
      <c r="Z8" s="91" t="s">
        <v>46</v>
      </c>
      <c r="AA8" s="74"/>
      <c r="AB8" s="74" t="s">
        <v>43</v>
      </c>
      <c r="AC8" s="74"/>
      <c r="AD8" s="74" t="s">
        <v>47</v>
      </c>
      <c r="AE8" s="74"/>
      <c r="AF8" s="74" t="s">
        <v>48</v>
      </c>
      <c r="AG8" s="74"/>
      <c r="AH8" s="74" t="s">
        <v>41</v>
      </c>
      <c r="AI8" s="74"/>
      <c r="AJ8" s="74" t="s">
        <v>42</v>
      </c>
      <c r="AK8" s="74"/>
      <c r="AL8" s="74" t="s">
        <v>83</v>
      </c>
      <c r="AM8" s="74"/>
      <c r="AN8" s="74" t="s">
        <v>50</v>
      </c>
      <c r="AO8" s="74"/>
      <c r="AP8" s="74" t="s">
        <v>84</v>
      </c>
      <c r="AQ8" s="74"/>
      <c r="AR8" s="74" t="s">
        <v>53</v>
      </c>
      <c r="AS8" s="74"/>
      <c r="AT8" s="74" t="s">
        <v>51</v>
      </c>
      <c r="AU8" s="74"/>
      <c r="AV8" s="74" t="s">
        <v>52</v>
      </c>
      <c r="AW8" s="74"/>
      <c r="AX8" s="74" t="s">
        <v>54</v>
      </c>
      <c r="AY8" s="74"/>
    </row>
    <row r="9" spans="1:51" ht="15.75" thickBot="1" x14ac:dyDescent="0.3">
      <c r="A9" s="77"/>
      <c r="B9" s="33">
        <v>2017</v>
      </c>
      <c r="C9" s="34">
        <v>2018</v>
      </c>
      <c r="D9" s="10">
        <v>2017</v>
      </c>
      <c r="E9" s="9">
        <v>2018</v>
      </c>
      <c r="F9" s="8">
        <v>2017</v>
      </c>
      <c r="G9" s="9">
        <v>2018</v>
      </c>
      <c r="H9" s="10">
        <v>2017</v>
      </c>
      <c r="I9" s="11">
        <v>2018</v>
      </c>
      <c r="J9" s="8">
        <v>2017</v>
      </c>
      <c r="K9" s="9">
        <v>2018</v>
      </c>
      <c r="L9" s="8">
        <v>2017</v>
      </c>
      <c r="M9" s="9">
        <v>2018</v>
      </c>
      <c r="N9" s="8">
        <v>2017</v>
      </c>
      <c r="O9" s="9">
        <v>2018</v>
      </c>
      <c r="P9" s="10">
        <v>2017</v>
      </c>
      <c r="Q9" s="9">
        <v>2018</v>
      </c>
      <c r="R9" s="10">
        <v>2017</v>
      </c>
      <c r="S9" s="9">
        <v>2018</v>
      </c>
      <c r="T9" s="10">
        <v>2017</v>
      </c>
      <c r="U9" s="11">
        <v>2018</v>
      </c>
      <c r="V9" s="8">
        <v>2017</v>
      </c>
      <c r="W9" s="9">
        <v>2018</v>
      </c>
      <c r="X9" s="10">
        <v>2017</v>
      </c>
      <c r="Y9" s="9">
        <v>2018</v>
      </c>
      <c r="Z9" s="50">
        <v>2017</v>
      </c>
      <c r="AA9" s="45">
        <v>2018</v>
      </c>
      <c r="AB9" s="45">
        <v>2017</v>
      </c>
      <c r="AC9" s="45">
        <v>2018</v>
      </c>
      <c r="AD9" s="45">
        <v>2017</v>
      </c>
      <c r="AE9" s="45">
        <v>2018</v>
      </c>
      <c r="AF9" s="45">
        <v>2017</v>
      </c>
      <c r="AG9" s="45">
        <v>2018</v>
      </c>
      <c r="AH9" s="45">
        <v>2017</v>
      </c>
      <c r="AI9" s="45">
        <v>2018</v>
      </c>
      <c r="AJ9" s="45">
        <v>2017</v>
      </c>
      <c r="AK9" s="45">
        <v>2018</v>
      </c>
      <c r="AL9" s="45">
        <v>2017</v>
      </c>
      <c r="AM9" s="45">
        <v>2018</v>
      </c>
      <c r="AN9" s="45">
        <v>2017</v>
      </c>
      <c r="AO9" s="45">
        <v>2018</v>
      </c>
      <c r="AP9" s="45">
        <v>2017</v>
      </c>
      <c r="AQ9" s="45">
        <v>2018</v>
      </c>
      <c r="AR9" s="45">
        <v>2017</v>
      </c>
      <c r="AS9" s="45">
        <v>2018</v>
      </c>
      <c r="AT9" s="45">
        <v>2017</v>
      </c>
      <c r="AU9" s="45">
        <v>2018</v>
      </c>
      <c r="AV9" s="45">
        <v>2017</v>
      </c>
      <c r="AW9" s="45">
        <v>2018</v>
      </c>
      <c r="AX9" s="45">
        <v>2017</v>
      </c>
      <c r="AY9" s="45">
        <v>2018</v>
      </c>
    </row>
    <row r="10" spans="1:51" s="36" customFormat="1" ht="14.25" customHeight="1" x14ac:dyDescent="0.25">
      <c r="A10" s="35" t="s">
        <v>3</v>
      </c>
      <c r="B10" s="105">
        <v>203.96508595454787</v>
      </c>
      <c r="C10" s="106">
        <v>86.67347048396627</v>
      </c>
      <c r="D10" s="113">
        <f t="shared" ref="D10:D44" si="0">Z10*100000/AL10*2.017</f>
        <v>105.22746243739564</v>
      </c>
      <c r="E10" s="114">
        <f t="shared" ref="E10:E44" si="1">AA10*100000/AM10*2.017</f>
        <v>42.090984974958261</v>
      </c>
      <c r="F10" s="115">
        <v>654.83527595933788</v>
      </c>
      <c r="G10" s="113">
        <v>368.36224955685663</v>
      </c>
      <c r="H10" s="113">
        <f t="shared" ref="H10:H44" si="2">AB10*100000/AL10*2.017</f>
        <v>273.59140233722871</v>
      </c>
      <c r="I10" s="114">
        <f t="shared" ref="I10:I44" si="3">AC10*100000/AM10*2.017</f>
        <v>147.31844741235392</v>
      </c>
      <c r="J10" s="115">
        <v>429.4001809569429</v>
      </c>
      <c r="K10" s="113">
        <v>205.84949239941989</v>
      </c>
      <c r="L10" s="113">
        <f t="shared" ref="L10:L44" si="4">AD10*100000/$AL10*2.017</f>
        <v>105.22746243739564</v>
      </c>
      <c r="M10" s="113">
        <f t="shared" ref="M10:M44" si="5">AE10*100000/$AM10*2.017</f>
        <v>42.090984974958261</v>
      </c>
      <c r="N10" s="115">
        <v>139.55505881100643</v>
      </c>
      <c r="O10" s="113">
        <v>108.34183810495782</v>
      </c>
      <c r="P10" s="113">
        <f t="shared" ref="P10:P44" si="6">AF10*100000/$AL10*2.017</f>
        <v>84.181969949916521</v>
      </c>
      <c r="Q10" s="114">
        <f t="shared" ref="Q10:Q44" si="7">AG10*100000/$AM10*2.017</f>
        <v>21.04549248747913</v>
      </c>
      <c r="R10" s="116">
        <v>85.880036191388569</v>
      </c>
      <c r="S10" s="113">
        <v>54.170919052478908</v>
      </c>
      <c r="T10" s="113">
        <f t="shared" ref="T10:T44" si="8">AH10*100000/AL10*2.017</f>
        <v>21.04549248747913</v>
      </c>
      <c r="U10" s="117">
        <f t="shared" ref="U10:U44" si="9">AI10*100000/AM10*2.017</f>
        <v>42.090984974958261</v>
      </c>
      <c r="V10" s="115">
        <v>21.470009047847142</v>
      </c>
      <c r="W10" s="113">
        <v>32.502551431487348</v>
      </c>
      <c r="X10" s="113">
        <f t="shared" ref="X10:X44" si="10">AJ10*100000/AL10*2.017</f>
        <v>0</v>
      </c>
      <c r="Y10" s="114">
        <f t="shared" ref="Y10:Y44" si="11">AK10*100000/AM10*2.017</f>
        <v>21.04549248747913</v>
      </c>
      <c r="Z10" s="51">
        <v>5</v>
      </c>
      <c r="AA10" s="46">
        <v>2</v>
      </c>
      <c r="AB10" s="46">
        <v>13</v>
      </c>
      <c r="AC10" s="46">
        <v>7</v>
      </c>
      <c r="AD10" s="47">
        <v>5</v>
      </c>
      <c r="AE10" s="46">
        <v>2</v>
      </c>
      <c r="AF10" s="47">
        <v>4</v>
      </c>
      <c r="AG10" s="47">
        <v>1</v>
      </c>
      <c r="AH10" s="47">
        <v>1</v>
      </c>
      <c r="AI10" s="47">
        <v>2</v>
      </c>
      <c r="AJ10" s="47"/>
      <c r="AK10" s="47">
        <v>1</v>
      </c>
      <c r="AL10" s="46">
        <v>9584</v>
      </c>
      <c r="AM10" s="47">
        <v>9584</v>
      </c>
      <c r="AN10" s="47">
        <v>39</v>
      </c>
      <c r="AO10" s="47">
        <v>28</v>
      </c>
      <c r="AP10" s="47">
        <v>16</v>
      </c>
      <c r="AQ10" s="47">
        <v>14</v>
      </c>
      <c r="AR10" s="47">
        <v>5</v>
      </c>
      <c r="AS10" s="47">
        <v>2</v>
      </c>
      <c r="AT10" s="48">
        <f t="shared" ref="AT10:AT44" si="12">AN10*100000/$AL10*2.017</f>
        <v>820.77420701168603</v>
      </c>
      <c r="AU10" s="48">
        <f t="shared" ref="AU10:AU44" si="13">AO10*100000/$AM10*2.017</f>
        <v>589.27378964941568</v>
      </c>
      <c r="AV10" s="48">
        <f t="shared" ref="AV10:AV44" si="14">AP10*100000/$AL10*2.017</f>
        <v>336.72787979966608</v>
      </c>
      <c r="AW10" s="48">
        <f t="shared" ref="AW10:AW44" si="15">AQ10*100000/$AM10*2.017</f>
        <v>294.63689482470784</v>
      </c>
      <c r="AX10" s="48">
        <f t="shared" ref="AX10:AX44" si="16">AR10*100000/$AL10*2.017</f>
        <v>105.22746243739564</v>
      </c>
      <c r="AY10" s="49">
        <f t="shared" ref="AY10:AY44" si="17">AS10*100000/$AM10*2.017</f>
        <v>42.090984974958261</v>
      </c>
    </row>
    <row r="11" spans="1:51" s="36" customFormat="1" ht="14.25" customHeight="1" x14ac:dyDescent="0.25">
      <c r="A11" s="37" t="s">
        <v>4</v>
      </c>
      <c r="B11" s="107">
        <v>212.60061326178612</v>
      </c>
      <c r="C11" s="108">
        <v>117.47993787212012</v>
      </c>
      <c r="D11" s="118">
        <f t="shared" si="0"/>
        <v>100.31706558905812</v>
      </c>
      <c r="E11" s="119">
        <f t="shared" si="1"/>
        <v>50.158532794529059</v>
      </c>
      <c r="F11" s="120">
        <v>521.83786891529326</v>
      </c>
      <c r="G11" s="118">
        <v>600.45301579083616</v>
      </c>
      <c r="H11" s="118">
        <f t="shared" si="2"/>
        <v>200.63413117811623</v>
      </c>
      <c r="I11" s="119">
        <f t="shared" si="3"/>
        <v>238.25303077401304</v>
      </c>
      <c r="J11" s="120">
        <v>199.71572760955664</v>
      </c>
      <c r="K11" s="118">
        <v>352.43981361636037</v>
      </c>
      <c r="L11" s="113">
        <f t="shared" si="4"/>
        <v>62.698165993161332</v>
      </c>
      <c r="M11" s="113">
        <f t="shared" si="5"/>
        <v>87.777432390425858</v>
      </c>
      <c r="N11" s="120">
        <v>141.73374217452405</v>
      </c>
      <c r="O11" s="118">
        <v>117.47993787212012</v>
      </c>
      <c r="P11" s="113">
        <f t="shared" si="6"/>
        <v>50.158532794529059</v>
      </c>
      <c r="Q11" s="114">
        <f t="shared" si="7"/>
        <v>25.079266397264529</v>
      </c>
      <c r="R11" s="121">
        <v>83.751756739491498</v>
      </c>
      <c r="S11" s="118">
        <v>143.58659073259125</v>
      </c>
      <c r="T11" s="118">
        <f t="shared" si="8"/>
        <v>0</v>
      </c>
      <c r="U11" s="122">
        <f t="shared" si="9"/>
        <v>25.079266397264529</v>
      </c>
      <c r="V11" s="120">
        <v>154.61862782675354</v>
      </c>
      <c r="W11" s="118">
        <v>45.686642505824487</v>
      </c>
      <c r="X11" s="118">
        <f t="shared" si="10"/>
        <v>112.85669878769039</v>
      </c>
      <c r="Y11" s="119">
        <f t="shared" si="11"/>
        <v>37.618899595896792</v>
      </c>
      <c r="Z11" s="52">
        <v>8</v>
      </c>
      <c r="AA11" s="46">
        <v>4</v>
      </c>
      <c r="AB11" s="46">
        <v>16</v>
      </c>
      <c r="AC11" s="46">
        <v>19</v>
      </c>
      <c r="AD11" s="47">
        <v>5</v>
      </c>
      <c r="AE11" s="46">
        <v>7</v>
      </c>
      <c r="AF11" s="47">
        <v>4</v>
      </c>
      <c r="AG11" s="47">
        <v>2</v>
      </c>
      <c r="AH11" s="47"/>
      <c r="AI11" s="47">
        <v>2</v>
      </c>
      <c r="AJ11" s="47">
        <v>9</v>
      </c>
      <c r="AK11" s="47">
        <v>3</v>
      </c>
      <c r="AL11" s="46">
        <v>16085</v>
      </c>
      <c r="AM11" s="47">
        <v>16085</v>
      </c>
      <c r="AN11" s="47">
        <v>54</v>
      </c>
      <c r="AO11" s="47">
        <v>57</v>
      </c>
      <c r="AP11" s="47">
        <v>17</v>
      </c>
      <c r="AQ11" s="47">
        <v>26</v>
      </c>
      <c r="AR11" s="47">
        <v>8</v>
      </c>
      <c r="AS11" s="47">
        <v>4</v>
      </c>
      <c r="AT11" s="48">
        <f t="shared" si="12"/>
        <v>677.14019272614235</v>
      </c>
      <c r="AU11" s="48">
        <f t="shared" si="13"/>
        <v>714.75909232203912</v>
      </c>
      <c r="AV11" s="48">
        <f t="shared" si="14"/>
        <v>213.17376437674852</v>
      </c>
      <c r="AW11" s="48">
        <f t="shared" si="15"/>
        <v>326.03046316443891</v>
      </c>
      <c r="AX11" s="48">
        <f t="shared" si="16"/>
        <v>100.31706558905812</v>
      </c>
      <c r="AY11" s="49">
        <f t="shared" si="17"/>
        <v>50.158532794529059</v>
      </c>
    </row>
    <row r="12" spans="1:51" s="36" customFormat="1" ht="14.25" customHeight="1" x14ac:dyDescent="0.25">
      <c r="A12" s="37" t="s">
        <v>5</v>
      </c>
      <c r="B12" s="107">
        <v>156.37679286729553</v>
      </c>
      <c r="C12" s="108">
        <v>198.08170747675788</v>
      </c>
      <c r="D12" s="118">
        <f t="shared" si="0"/>
        <v>125.18619662363456</v>
      </c>
      <c r="E12" s="119">
        <f t="shared" si="1"/>
        <v>50.074478649453816</v>
      </c>
      <c r="F12" s="120">
        <v>677.63276909161391</v>
      </c>
      <c r="G12" s="118">
        <v>699.88869975121111</v>
      </c>
      <c r="H12" s="118">
        <f t="shared" si="2"/>
        <v>250.37239324726912</v>
      </c>
      <c r="I12" s="119">
        <f t="shared" si="3"/>
        <v>325.48411122144984</v>
      </c>
      <c r="J12" s="120">
        <v>325.78498514019901</v>
      </c>
      <c r="K12" s="118">
        <v>369.75252062328133</v>
      </c>
      <c r="L12" s="113">
        <f t="shared" si="4"/>
        <v>150.22343594836147</v>
      </c>
      <c r="M12" s="113">
        <f t="shared" si="5"/>
        <v>150.22343594836147</v>
      </c>
      <c r="N12" s="120">
        <v>156.37679286729553</v>
      </c>
      <c r="O12" s="118">
        <v>211.28715464187508</v>
      </c>
      <c r="P12" s="113">
        <f t="shared" si="6"/>
        <v>50.074478649453816</v>
      </c>
      <c r="Q12" s="114">
        <f t="shared" si="7"/>
        <v>75.111717974180735</v>
      </c>
      <c r="R12" s="121">
        <v>130.31399405607957</v>
      </c>
      <c r="S12" s="118">
        <v>79.232682990703154</v>
      </c>
      <c r="T12" s="118">
        <f t="shared" si="8"/>
        <v>75.111717974180735</v>
      </c>
      <c r="U12" s="122">
        <f t="shared" si="9"/>
        <v>75.111717974180735</v>
      </c>
      <c r="V12" s="120">
        <v>91.219795839255724</v>
      </c>
      <c r="W12" s="118">
        <v>66.027235825585961</v>
      </c>
      <c r="X12" s="118">
        <f t="shared" si="10"/>
        <v>25.037239324726908</v>
      </c>
      <c r="Y12" s="119">
        <f t="shared" si="11"/>
        <v>25.037239324726908</v>
      </c>
      <c r="Z12" s="52">
        <v>5</v>
      </c>
      <c r="AA12" s="46">
        <v>2</v>
      </c>
      <c r="AB12" s="46">
        <v>10</v>
      </c>
      <c r="AC12" s="46">
        <v>13</v>
      </c>
      <c r="AD12" s="47">
        <v>6</v>
      </c>
      <c r="AE12" s="46">
        <v>6</v>
      </c>
      <c r="AF12" s="47">
        <v>2</v>
      </c>
      <c r="AG12" s="47">
        <v>3</v>
      </c>
      <c r="AH12" s="47">
        <v>3</v>
      </c>
      <c r="AI12" s="47">
        <v>3</v>
      </c>
      <c r="AJ12" s="47">
        <v>1</v>
      </c>
      <c r="AK12" s="47">
        <v>1</v>
      </c>
      <c r="AL12" s="46">
        <v>8056</v>
      </c>
      <c r="AM12" s="47">
        <v>8056</v>
      </c>
      <c r="AN12" s="47">
        <v>27</v>
      </c>
      <c r="AO12" s="47">
        <v>34</v>
      </c>
      <c r="AP12" s="47">
        <v>7</v>
      </c>
      <c r="AQ12" s="47">
        <v>11</v>
      </c>
      <c r="AR12" s="47">
        <v>5</v>
      </c>
      <c r="AS12" s="47">
        <v>2</v>
      </c>
      <c r="AT12" s="48">
        <f t="shared" si="12"/>
        <v>676.00546176762657</v>
      </c>
      <c r="AU12" s="48">
        <f t="shared" si="13"/>
        <v>851.26613704071497</v>
      </c>
      <c r="AV12" s="48">
        <f t="shared" si="14"/>
        <v>175.2606752730884</v>
      </c>
      <c r="AW12" s="48">
        <f t="shared" si="15"/>
        <v>275.40963257199599</v>
      </c>
      <c r="AX12" s="48">
        <f t="shared" si="16"/>
        <v>125.18619662363456</v>
      </c>
      <c r="AY12" s="49">
        <f t="shared" si="17"/>
        <v>50.074478649453816</v>
      </c>
    </row>
    <row r="13" spans="1:51" s="36" customFormat="1" ht="14.25" customHeight="1" x14ac:dyDescent="0.25">
      <c r="A13" s="37" t="s">
        <v>6</v>
      </c>
      <c r="B13" s="107">
        <v>116.45496535796767</v>
      </c>
      <c r="C13" s="108">
        <v>132.96526719129824</v>
      </c>
      <c r="D13" s="118">
        <f t="shared" si="0"/>
        <v>61.404977547758577</v>
      </c>
      <c r="E13" s="119">
        <f t="shared" si="1"/>
        <v>61.404977547758577</v>
      </c>
      <c r="F13" s="120">
        <v>482.45628505443744</v>
      </c>
      <c r="G13" s="118">
        <v>423.8267891722632</v>
      </c>
      <c r="H13" s="118">
        <f t="shared" si="2"/>
        <v>168.86368825633608</v>
      </c>
      <c r="I13" s="119">
        <f t="shared" si="3"/>
        <v>107.45871070857751</v>
      </c>
      <c r="J13" s="120">
        <v>207.9552952820851</v>
      </c>
      <c r="K13" s="118">
        <v>182.8272423880351</v>
      </c>
      <c r="L13" s="113">
        <f t="shared" si="4"/>
        <v>15.351244386939644</v>
      </c>
      <c r="M13" s="113">
        <f t="shared" si="5"/>
        <v>46.053733160818936</v>
      </c>
      <c r="N13" s="120">
        <v>174.68244803695148</v>
      </c>
      <c r="O13" s="118">
        <v>174.51691318857897</v>
      </c>
      <c r="P13" s="113">
        <f t="shared" si="6"/>
        <v>76.756221934698218</v>
      </c>
      <c r="Q13" s="114">
        <f t="shared" si="7"/>
        <v>15.351244386939644</v>
      </c>
      <c r="R13" s="121">
        <v>74.863906301550642</v>
      </c>
      <c r="S13" s="118">
        <v>24.930987598368421</v>
      </c>
      <c r="T13" s="118">
        <f t="shared" si="8"/>
        <v>15.351244386939644</v>
      </c>
      <c r="U13" s="122">
        <f t="shared" si="9"/>
        <v>0</v>
      </c>
      <c r="V13" s="120">
        <v>74.863906301550642</v>
      </c>
      <c r="W13" s="118">
        <v>124.65493799184212</v>
      </c>
      <c r="X13" s="118">
        <f t="shared" si="10"/>
        <v>30.702488773879288</v>
      </c>
      <c r="Y13" s="119">
        <f t="shared" si="11"/>
        <v>153.51244386939644</v>
      </c>
      <c r="Z13" s="52">
        <v>4</v>
      </c>
      <c r="AA13" s="46">
        <v>4</v>
      </c>
      <c r="AB13" s="46">
        <v>11</v>
      </c>
      <c r="AC13" s="46">
        <v>7</v>
      </c>
      <c r="AD13" s="47">
        <v>1</v>
      </c>
      <c r="AE13" s="46">
        <v>3</v>
      </c>
      <c r="AF13" s="47">
        <v>5</v>
      </c>
      <c r="AG13" s="47">
        <v>1</v>
      </c>
      <c r="AH13" s="47">
        <v>1</v>
      </c>
      <c r="AI13" s="47"/>
      <c r="AJ13" s="47">
        <v>2</v>
      </c>
      <c r="AK13" s="47">
        <v>10</v>
      </c>
      <c r="AL13" s="46">
        <v>13139</v>
      </c>
      <c r="AM13" s="47">
        <v>13139</v>
      </c>
      <c r="AN13" s="47">
        <v>32</v>
      </c>
      <c r="AO13" s="47">
        <v>41</v>
      </c>
      <c r="AP13" s="47">
        <v>9</v>
      </c>
      <c r="AQ13" s="47">
        <v>12</v>
      </c>
      <c r="AR13" s="47">
        <v>4</v>
      </c>
      <c r="AS13" s="47">
        <v>4</v>
      </c>
      <c r="AT13" s="48">
        <f t="shared" si="12"/>
        <v>491.23982038206861</v>
      </c>
      <c r="AU13" s="48">
        <f t="shared" si="13"/>
        <v>629.40101986452544</v>
      </c>
      <c r="AV13" s="48">
        <f t="shared" si="14"/>
        <v>138.16119948245682</v>
      </c>
      <c r="AW13" s="48">
        <f t="shared" si="15"/>
        <v>184.21493264327574</v>
      </c>
      <c r="AX13" s="48">
        <f t="shared" si="16"/>
        <v>61.404977547758577</v>
      </c>
      <c r="AY13" s="49">
        <f t="shared" si="17"/>
        <v>61.404977547758577</v>
      </c>
    </row>
    <row r="14" spans="1:51" s="36" customFormat="1" ht="14.25" customHeight="1" x14ac:dyDescent="0.25">
      <c r="A14" s="37" t="s">
        <v>7</v>
      </c>
      <c r="B14" s="107">
        <v>209.55203813481634</v>
      </c>
      <c r="C14" s="108">
        <v>88.703901488974054</v>
      </c>
      <c r="D14" s="118">
        <f t="shared" si="0"/>
        <v>173.62272503689127</v>
      </c>
      <c r="E14" s="119">
        <f t="shared" si="1"/>
        <v>124.01623216920805</v>
      </c>
      <c r="F14" s="120">
        <v>751.92201918963508</v>
      </c>
      <c r="G14" s="118">
        <v>747.64716969278118</v>
      </c>
      <c r="H14" s="118">
        <f t="shared" si="2"/>
        <v>272.83571077225776</v>
      </c>
      <c r="I14" s="119">
        <f t="shared" si="3"/>
        <v>198.42597147073292</v>
      </c>
      <c r="J14" s="120">
        <v>209.55203813481634</v>
      </c>
      <c r="K14" s="118">
        <v>316.7996481749073</v>
      </c>
      <c r="L14" s="113">
        <f t="shared" si="4"/>
        <v>99.212985735366459</v>
      </c>
      <c r="M14" s="113">
        <f t="shared" si="5"/>
        <v>74.409739301524837</v>
      </c>
      <c r="N14" s="120">
        <v>406.77748579111409</v>
      </c>
      <c r="O14" s="118">
        <v>329.47163410190359</v>
      </c>
      <c r="P14" s="113">
        <f t="shared" si="6"/>
        <v>49.60649286768323</v>
      </c>
      <c r="Q14" s="114">
        <f t="shared" si="7"/>
        <v>99.212985735366459</v>
      </c>
      <c r="R14" s="121">
        <v>123.26590478518608</v>
      </c>
      <c r="S14" s="118">
        <v>101.37588741597034</v>
      </c>
      <c r="T14" s="118">
        <f t="shared" si="8"/>
        <v>49.60649286768323</v>
      </c>
      <c r="U14" s="122">
        <f t="shared" si="9"/>
        <v>74.409739301524837</v>
      </c>
      <c r="V14" s="120">
        <v>135.59249526370468</v>
      </c>
      <c r="W14" s="118">
        <v>190.07978890494439</v>
      </c>
      <c r="X14" s="118">
        <f t="shared" si="10"/>
        <v>148.81947860304967</v>
      </c>
      <c r="Y14" s="119">
        <f t="shared" si="11"/>
        <v>99.212985735366459</v>
      </c>
      <c r="Z14" s="52">
        <v>7</v>
      </c>
      <c r="AA14" s="46">
        <v>5</v>
      </c>
      <c r="AB14" s="46">
        <v>11</v>
      </c>
      <c r="AC14" s="46">
        <v>8</v>
      </c>
      <c r="AD14" s="47">
        <v>4</v>
      </c>
      <c r="AE14" s="46">
        <v>3</v>
      </c>
      <c r="AF14" s="47">
        <v>2</v>
      </c>
      <c r="AG14" s="47">
        <v>4</v>
      </c>
      <c r="AH14" s="47">
        <v>2</v>
      </c>
      <c r="AI14" s="47">
        <v>3</v>
      </c>
      <c r="AJ14" s="47">
        <v>6</v>
      </c>
      <c r="AK14" s="47">
        <v>4</v>
      </c>
      <c r="AL14" s="46">
        <v>8132</v>
      </c>
      <c r="AM14" s="47">
        <v>8132</v>
      </c>
      <c r="AN14" s="47">
        <v>43</v>
      </c>
      <c r="AO14" s="47">
        <v>37</v>
      </c>
      <c r="AP14" s="47">
        <v>12</v>
      </c>
      <c r="AQ14" s="47">
        <v>13</v>
      </c>
      <c r="AR14" s="47">
        <v>7</v>
      </c>
      <c r="AS14" s="47">
        <v>5</v>
      </c>
      <c r="AT14" s="48">
        <f t="shared" si="12"/>
        <v>1066.5395966551891</v>
      </c>
      <c r="AU14" s="48">
        <f t="shared" si="13"/>
        <v>917.72011805213958</v>
      </c>
      <c r="AV14" s="48">
        <f t="shared" si="14"/>
        <v>297.63895720609935</v>
      </c>
      <c r="AW14" s="48">
        <f t="shared" si="15"/>
        <v>322.44220363994094</v>
      </c>
      <c r="AX14" s="48">
        <f t="shared" si="16"/>
        <v>173.62272503689127</v>
      </c>
      <c r="AY14" s="49">
        <f t="shared" si="17"/>
        <v>124.01623216920805</v>
      </c>
    </row>
    <row r="15" spans="1:51" s="36" customFormat="1" ht="14.25" customHeight="1" x14ac:dyDescent="0.25">
      <c r="A15" s="37" t="s">
        <v>8</v>
      </c>
      <c r="B15" s="107">
        <v>194.38621852788819</v>
      </c>
      <c r="C15" s="108">
        <v>347.0320757035762</v>
      </c>
      <c r="D15" s="118">
        <f t="shared" si="0"/>
        <v>48.814133591481124</v>
      </c>
      <c r="E15" s="119">
        <f t="shared" si="1"/>
        <v>48.814133591481124</v>
      </c>
      <c r="F15" s="120">
        <v>680.35176484760871</v>
      </c>
      <c r="G15" s="118">
        <v>594.91212977755924</v>
      </c>
      <c r="H15" s="118">
        <f t="shared" si="2"/>
        <v>195.25653436592449</v>
      </c>
      <c r="I15" s="119">
        <f t="shared" si="3"/>
        <v>341.69893514036789</v>
      </c>
      <c r="J15" s="120">
        <v>267.28105047584626</v>
      </c>
      <c r="K15" s="118">
        <v>297.45606488877962</v>
      </c>
      <c r="L15" s="113">
        <f t="shared" si="4"/>
        <v>48.814133591481124</v>
      </c>
      <c r="M15" s="113">
        <f t="shared" si="5"/>
        <v>97.628267182962247</v>
      </c>
      <c r="N15" s="120">
        <v>267.28105047584626</v>
      </c>
      <c r="O15" s="118">
        <v>148.72803244438981</v>
      </c>
      <c r="P15" s="113">
        <f t="shared" si="6"/>
        <v>0</v>
      </c>
      <c r="Q15" s="114">
        <f t="shared" si="7"/>
        <v>97.628267182962247</v>
      </c>
      <c r="R15" s="121">
        <v>97.193109263944095</v>
      </c>
      <c r="S15" s="118">
        <v>49.576010814796604</v>
      </c>
      <c r="T15" s="118">
        <f t="shared" si="8"/>
        <v>48.814133591481124</v>
      </c>
      <c r="U15" s="122">
        <f t="shared" si="9"/>
        <v>48.814133591481124</v>
      </c>
      <c r="V15" s="120">
        <v>72.894831947958068</v>
      </c>
      <c r="W15" s="118">
        <v>74.364016222194905</v>
      </c>
      <c r="X15" s="118">
        <f t="shared" si="10"/>
        <v>0</v>
      </c>
      <c r="Y15" s="119">
        <f t="shared" si="11"/>
        <v>0</v>
      </c>
      <c r="Z15" s="52">
        <v>1</v>
      </c>
      <c r="AA15" s="46">
        <v>1</v>
      </c>
      <c r="AB15" s="46">
        <v>4</v>
      </c>
      <c r="AC15" s="46">
        <v>7</v>
      </c>
      <c r="AD15" s="47">
        <v>1</v>
      </c>
      <c r="AE15" s="46">
        <v>2</v>
      </c>
      <c r="AF15" s="47"/>
      <c r="AG15" s="47">
        <v>2</v>
      </c>
      <c r="AH15" s="47">
        <v>1</v>
      </c>
      <c r="AI15" s="47">
        <v>1</v>
      </c>
      <c r="AJ15" s="47"/>
      <c r="AK15" s="47"/>
      <c r="AL15" s="46">
        <v>4132</v>
      </c>
      <c r="AM15" s="47">
        <v>4132</v>
      </c>
      <c r="AN15" s="47">
        <v>13</v>
      </c>
      <c r="AO15" s="47">
        <v>19</v>
      </c>
      <c r="AP15" s="47">
        <v>6</v>
      </c>
      <c r="AQ15" s="47">
        <v>10</v>
      </c>
      <c r="AR15" s="47">
        <v>1</v>
      </c>
      <c r="AS15" s="47">
        <v>1</v>
      </c>
      <c r="AT15" s="48">
        <f t="shared" si="12"/>
        <v>634.58373668925458</v>
      </c>
      <c r="AU15" s="48">
        <f t="shared" si="13"/>
        <v>927.46853823814126</v>
      </c>
      <c r="AV15" s="48">
        <f t="shared" si="14"/>
        <v>292.88480154888674</v>
      </c>
      <c r="AW15" s="48">
        <f t="shared" si="15"/>
        <v>488.14133591481118</v>
      </c>
      <c r="AX15" s="48">
        <f t="shared" si="16"/>
        <v>48.814133591481124</v>
      </c>
      <c r="AY15" s="49">
        <f t="shared" si="17"/>
        <v>48.814133591481124</v>
      </c>
    </row>
    <row r="16" spans="1:51" s="36" customFormat="1" ht="14.25" customHeight="1" x14ac:dyDescent="0.25">
      <c r="A16" s="37" t="s">
        <v>9</v>
      </c>
      <c r="B16" s="107">
        <v>217.18711173693364</v>
      </c>
      <c r="C16" s="108">
        <v>151.99698568198946</v>
      </c>
      <c r="D16" s="118">
        <f t="shared" si="0"/>
        <v>0</v>
      </c>
      <c r="E16" s="119">
        <f t="shared" si="1"/>
        <v>122.42792109256447</v>
      </c>
      <c r="F16" s="120">
        <v>417.66752257102621</v>
      </c>
      <c r="G16" s="118">
        <v>557.32228083396126</v>
      </c>
      <c r="H16" s="118">
        <f t="shared" si="2"/>
        <v>183.64188163884674</v>
      </c>
      <c r="I16" s="119">
        <f t="shared" si="3"/>
        <v>153.03490136570559</v>
      </c>
      <c r="J16" s="120">
        <v>200.48041083409259</v>
      </c>
      <c r="K16" s="118">
        <v>320.88252532864442</v>
      </c>
      <c r="L16" s="113">
        <f t="shared" si="4"/>
        <v>91.82094081942337</v>
      </c>
      <c r="M16" s="113">
        <f t="shared" si="5"/>
        <v>91.82094081942337</v>
      </c>
      <c r="N16" s="120">
        <v>150.36030812556945</v>
      </c>
      <c r="O16" s="118">
        <v>202.66264757598591</v>
      </c>
      <c r="P16" s="113">
        <f t="shared" si="6"/>
        <v>30.606980273141119</v>
      </c>
      <c r="Q16" s="114">
        <f t="shared" si="7"/>
        <v>30.606980273141119</v>
      </c>
      <c r="R16" s="121">
        <v>116.94690631988735</v>
      </c>
      <c r="S16" s="118">
        <v>33.777107929330988</v>
      </c>
      <c r="T16" s="118">
        <f t="shared" si="8"/>
        <v>30.606980273141119</v>
      </c>
      <c r="U16" s="122">
        <f t="shared" si="9"/>
        <v>0</v>
      </c>
      <c r="V16" s="120">
        <v>66.826803611364184</v>
      </c>
      <c r="W16" s="118">
        <v>50.665661893996479</v>
      </c>
      <c r="X16" s="118">
        <f t="shared" si="10"/>
        <v>0</v>
      </c>
      <c r="Y16" s="119">
        <f t="shared" si="11"/>
        <v>61.213960546282237</v>
      </c>
      <c r="Z16" s="52"/>
      <c r="AA16" s="46">
        <v>4</v>
      </c>
      <c r="AB16" s="46">
        <v>6</v>
      </c>
      <c r="AC16" s="46">
        <v>5</v>
      </c>
      <c r="AD16" s="47">
        <v>3</v>
      </c>
      <c r="AE16" s="46">
        <v>3</v>
      </c>
      <c r="AF16" s="47">
        <v>1</v>
      </c>
      <c r="AG16" s="47">
        <v>1</v>
      </c>
      <c r="AH16" s="47">
        <v>1</v>
      </c>
      <c r="AI16" s="47"/>
      <c r="AJ16" s="47"/>
      <c r="AK16" s="47">
        <v>2</v>
      </c>
      <c r="AL16" s="46">
        <v>6590</v>
      </c>
      <c r="AM16" s="47">
        <v>6590</v>
      </c>
      <c r="AN16" s="47">
        <v>18</v>
      </c>
      <c r="AO16" s="47">
        <v>17</v>
      </c>
      <c r="AP16" s="47">
        <v>9</v>
      </c>
      <c r="AQ16" s="47">
        <v>4</v>
      </c>
      <c r="AR16" s="47"/>
      <c r="AS16" s="47">
        <v>4</v>
      </c>
      <c r="AT16" s="48">
        <f t="shared" si="12"/>
        <v>550.92564491654014</v>
      </c>
      <c r="AU16" s="48">
        <f t="shared" si="13"/>
        <v>520.31866464339907</v>
      </c>
      <c r="AV16" s="48">
        <f t="shared" si="14"/>
        <v>275.46282245827007</v>
      </c>
      <c r="AW16" s="48">
        <f t="shared" si="15"/>
        <v>122.42792109256447</v>
      </c>
      <c r="AX16" s="48">
        <f t="shared" si="16"/>
        <v>0</v>
      </c>
      <c r="AY16" s="49">
        <f t="shared" si="17"/>
        <v>122.42792109256447</v>
      </c>
    </row>
    <row r="17" spans="1:51" s="36" customFormat="1" ht="14.25" customHeight="1" x14ac:dyDescent="0.25">
      <c r="A17" s="37" t="s">
        <v>10</v>
      </c>
      <c r="B17" s="107">
        <v>180.95741831815747</v>
      </c>
      <c r="C17" s="108">
        <v>146.15556902321413</v>
      </c>
      <c r="D17" s="118">
        <f t="shared" si="0"/>
        <v>88.434290988808115</v>
      </c>
      <c r="E17" s="119">
        <f t="shared" si="1"/>
        <v>79.125418253144105</v>
      </c>
      <c r="F17" s="120">
        <v>496.95768612747719</v>
      </c>
      <c r="G17" s="118">
        <v>433.15195910516189</v>
      </c>
      <c r="H17" s="118">
        <f t="shared" si="2"/>
        <v>139.63309103496019</v>
      </c>
      <c r="I17" s="119">
        <f t="shared" si="3"/>
        <v>186.17745471328027</v>
      </c>
      <c r="J17" s="120">
        <v>321.40198178896622</v>
      </c>
      <c r="K17" s="118">
        <v>260.42265025954515</v>
      </c>
      <c r="L17" s="113">
        <f t="shared" si="4"/>
        <v>65.162109149648089</v>
      </c>
      <c r="M17" s="113">
        <f t="shared" si="5"/>
        <v>55.853236413984071</v>
      </c>
      <c r="N17" s="120">
        <v>86.427423674343856</v>
      </c>
      <c r="O17" s="118">
        <v>95.665463360649255</v>
      </c>
      <c r="P17" s="113">
        <f t="shared" si="6"/>
        <v>4.6544363678320062</v>
      </c>
      <c r="Q17" s="114">
        <f t="shared" si="7"/>
        <v>46.544363678320067</v>
      </c>
      <c r="R17" s="121">
        <v>64.820567755757907</v>
      </c>
      <c r="S17" s="118">
        <v>39.860609733603859</v>
      </c>
      <c r="T17" s="118">
        <f t="shared" si="8"/>
        <v>13.963309103496018</v>
      </c>
      <c r="U17" s="122">
        <f t="shared" si="9"/>
        <v>23.272181839160034</v>
      </c>
      <c r="V17" s="120">
        <v>51.316282806641667</v>
      </c>
      <c r="W17" s="118">
        <v>85.035967431688221</v>
      </c>
      <c r="X17" s="118">
        <f t="shared" si="10"/>
        <v>37.23549094265605</v>
      </c>
      <c r="Y17" s="119">
        <f t="shared" si="11"/>
        <v>55.853236413984071</v>
      </c>
      <c r="Z17" s="52">
        <v>19</v>
      </c>
      <c r="AA17" s="46">
        <v>17</v>
      </c>
      <c r="AB17" s="46">
        <v>30</v>
      </c>
      <c r="AC17" s="46">
        <v>40</v>
      </c>
      <c r="AD17" s="47">
        <v>14</v>
      </c>
      <c r="AE17" s="46">
        <v>12</v>
      </c>
      <c r="AF17" s="47">
        <v>1</v>
      </c>
      <c r="AG17" s="47">
        <v>10</v>
      </c>
      <c r="AH17" s="47">
        <v>3</v>
      </c>
      <c r="AI17" s="47">
        <v>5</v>
      </c>
      <c r="AJ17" s="47">
        <v>8</v>
      </c>
      <c r="AK17" s="47">
        <v>12</v>
      </c>
      <c r="AL17" s="46">
        <v>43335</v>
      </c>
      <c r="AM17" s="47">
        <v>43335</v>
      </c>
      <c r="AN17" s="47">
        <v>97</v>
      </c>
      <c r="AO17" s="47">
        <v>122</v>
      </c>
      <c r="AP17" s="47">
        <v>23</v>
      </c>
      <c r="AQ17" s="47">
        <v>33</v>
      </c>
      <c r="AR17" s="47">
        <v>19</v>
      </c>
      <c r="AS17" s="47">
        <v>17</v>
      </c>
      <c r="AT17" s="48">
        <f t="shared" si="12"/>
        <v>451.4803276797046</v>
      </c>
      <c r="AU17" s="48">
        <f t="shared" si="13"/>
        <v>567.84123687550482</v>
      </c>
      <c r="AV17" s="48">
        <f t="shared" si="14"/>
        <v>107.05203646013615</v>
      </c>
      <c r="AW17" s="48">
        <f t="shared" si="15"/>
        <v>153.5964001384562</v>
      </c>
      <c r="AX17" s="48">
        <f t="shared" si="16"/>
        <v>88.434290988808115</v>
      </c>
      <c r="AY17" s="49">
        <f t="shared" si="17"/>
        <v>79.125418253144105</v>
      </c>
    </row>
    <row r="18" spans="1:51" s="36" customFormat="1" ht="14.25" customHeight="1" x14ac:dyDescent="0.25">
      <c r="A18" s="37" t="s">
        <v>11</v>
      </c>
      <c r="B18" s="107">
        <v>213.63043832491442</v>
      </c>
      <c r="C18" s="108">
        <v>165.80807804022578</v>
      </c>
      <c r="D18" s="118">
        <f t="shared" si="0"/>
        <v>41.944372238107611</v>
      </c>
      <c r="E18" s="119">
        <f t="shared" si="1"/>
        <v>10.486093059526903</v>
      </c>
      <c r="F18" s="120">
        <v>432.73858019662151</v>
      </c>
      <c r="G18" s="118">
        <v>547.16665753274503</v>
      </c>
      <c r="H18" s="118">
        <f t="shared" si="2"/>
        <v>167.77748895243045</v>
      </c>
      <c r="I18" s="119">
        <f t="shared" si="3"/>
        <v>230.69404730959187</v>
      </c>
      <c r="J18" s="120">
        <v>235.54125251208515</v>
      </c>
      <c r="K18" s="118">
        <v>270.81986079903544</v>
      </c>
      <c r="L18" s="113">
        <f t="shared" si="4"/>
        <v>115.34702365479593</v>
      </c>
      <c r="M18" s="113">
        <f t="shared" si="5"/>
        <v>104.86093059526904</v>
      </c>
      <c r="N18" s="120">
        <v>147.89799576340232</v>
      </c>
      <c r="O18" s="118">
        <v>198.96969364827095</v>
      </c>
      <c r="P18" s="113">
        <f t="shared" si="6"/>
        <v>20.972186119053806</v>
      </c>
      <c r="Q18" s="114">
        <f t="shared" si="7"/>
        <v>52.43046529763452</v>
      </c>
      <c r="R18" s="121">
        <v>76.687849655097494</v>
      </c>
      <c r="S18" s="118">
        <v>88.430974954787075</v>
      </c>
      <c r="T18" s="118">
        <f t="shared" si="8"/>
        <v>20.972186119053806</v>
      </c>
      <c r="U18" s="122">
        <f t="shared" si="9"/>
        <v>10.486093059526903</v>
      </c>
      <c r="V18" s="120">
        <v>54.77703546792678</v>
      </c>
      <c r="W18" s="118">
        <v>77.377103085438691</v>
      </c>
      <c r="X18" s="118">
        <f t="shared" si="10"/>
        <v>62.916558357161421</v>
      </c>
      <c r="Y18" s="119">
        <f t="shared" si="11"/>
        <v>62.916558357161421</v>
      </c>
      <c r="Z18" s="52">
        <v>4</v>
      </c>
      <c r="AA18" s="46">
        <v>1</v>
      </c>
      <c r="AB18" s="46">
        <v>16</v>
      </c>
      <c r="AC18" s="46">
        <v>22</v>
      </c>
      <c r="AD18" s="47">
        <v>11</v>
      </c>
      <c r="AE18" s="46">
        <v>10</v>
      </c>
      <c r="AF18" s="47">
        <v>2</v>
      </c>
      <c r="AG18" s="47">
        <v>5</v>
      </c>
      <c r="AH18" s="47">
        <v>2</v>
      </c>
      <c r="AI18" s="47">
        <v>1</v>
      </c>
      <c r="AJ18" s="47">
        <v>6</v>
      </c>
      <c r="AK18" s="47">
        <v>6</v>
      </c>
      <c r="AL18" s="46">
        <v>19235</v>
      </c>
      <c r="AM18" s="47">
        <v>19235</v>
      </c>
      <c r="AN18" s="47">
        <v>66</v>
      </c>
      <c r="AO18" s="47">
        <v>64</v>
      </c>
      <c r="AP18" s="47">
        <v>24</v>
      </c>
      <c r="AQ18" s="47">
        <v>21</v>
      </c>
      <c r="AR18" s="47">
        <v>4</v>
      </c>
      <c r="AS18" s="47">
        <v>1</v>
      </c>
      <c r="AT18" s="48">
        <f t="shared" si="12"/>
        <v>692.08214192877563</v>
      </c>
      <c r="AU18" s="48">
        <f t="shared" si="13"/>
        <v>671.10995580972178</v>
      </c>
      <c r="AV18" s="48">
        <f t="shared" si="14"/>
        <v>251.66623342864568</v>
      </c>
      <c r="AW18" s="48">
        <f t="shared" si="15"/>
        <v>220.20795425006497</v>
      </c>
      <c r="AX18" s="48">
        <f t="shared" si="16"/>
        <v>41.944372238107611</v>
      </c>
      <c r="AY18" s="49">
        <f t="shared" si="17"/>
        <v>10.486093059526903</v>
      </c>
    </row>
    <row r="19" spans="1:51" s="36" customFormat="1" ht="14.25" customHeight="1" x14ac:dyDescent="0.25">
      <c r="A19" s="37" t="s">
        <v>12</v>
      </c>
      <c r="B19" s="107">
        <v>178.67477706254061</v>
      </c>
      <c r="C19" s="108">
        <v>326.57112017270322</v>
      </c>
      <c r="D19" s="118">
        <f t="shared" si="0"/>
        <v>145.09051672461337</v>
      </c>
      <c r="E19" s="119">
        <f t="shared" si="1"/>
        <v>145.09051672461337</v>
      </c>
      <c r="F19" s="120">
        <v>750.4340636626705</v>
      </c>
      <c r="G19" s="118">
        <v>665.2374670184696</v>
      </c>
      <c r="H19" s="118">
        <f t="shared" si="2"/>
        <v>217.63577508692001</v>
      </c>
      <c r="I19" s="119">
        <f t="shared" si="3"/>
        <v>241.81752787435559</v>
      </c>
      <c r="J19" s="120">
        <v>345.4379023209118</v>
      </c>
      <c r="K19" s="118">
        <v>302.38066682657711</v>
      </c>
      <c r="L19" s="113">
        <f t="shared" si="4"/>
        <v>48.363505574871112</v>
      </c>
      <c r="M19" s="113">
        <f t="shared" si="5"/>
        <v>120.9087639371778</v>
      </c>
      <c r="N19" s="120">
        <v>178.67477706254061</v>
      </c>
      <c r="O19" s="118">
        <v>169.33317342288319</v>
      </c>
      <c r="P19" s="113">
        <f t="shared" si="6"/>
        <v>72.545258362306683</v>
      </c>
      <c r="Q19" s="114">
        <f t="shared" si="7"/>
        <v>0</v>
      </c>
      <c r="R19" s="121">
        <v>71.469910825016242</v>
      </c>
      <c r="S19" s="118">
        <v>60.476133365315427</v>
      </c>
      <c r="T19" s="118">
        <f t="shared" si="8"/>
        <v>24.181752787435556</v>
      </c>
      <c r="U19" s="122">
        <f t="shared" si="9"/>
        <v>0</v>
      </c>
      <c r="V19" s="120">
        <v>214.40973247504871</v>
      </c>
      <c r="W19" s="118">
        <v>157.23794674982008</v>
      </c>
      <c r="X19" s="118">
        <f t="shared" si="10"/>
        <v>120.9087639371778</v>
      </c>
      <c r="Y19" s="119">
        <f t="shared" si="11"/>
        <v>145.09051672461337</v>
      </c>
      <c r="Z19" s="52">
        <v>6</v>
      </c>
      <c r="AA19" s="46">
        <v>6</v>
      </c>
      <c r="AB19" s="46">
        <v>9</v>
      </c>
      <c r="AC19" s="46">
        <v>10</v>
      </c>
      <c r="AD19" s="47">
        <v>2</v>
      </c>
      <c r="AE19" s="46">
        <v>5</v>
      </c>
      <c r="AF19" s="47">
        <v>3</v>
      </c>
      <c r="AG19" s="47"/>
      <c r="AH19" s="47">
        <v>1</v>
      </c>
      <c r="AI19" s="47"/>
      <c r="AJ19" s="47">
        <v>5</v>
      </c>
      <c r="AK19" s="47">
        <v>6</v>
      </c>
      <c r="AL19" s="46">
        <v>8341</v>
      </c>
      <c r="AM19" s="47">
        <v>8341</v>
      </c>
      <c r="AN19" s="47">
        <v>32</v>
      </c>
      <c r="AO19" s="47">
        <v>37</v>
      </c>
      <c r="AP19" s="47">
        <v>9</v>
      </c>
      <c r="AQ19" s="47">
        <v>13</v>
      </c>
      <c r="AR19" s="47">
        <v>6</v>
      </c>
      <c r="AS19" s="47">
        <v>6</v>
      </c>
      <c r="AT19" s="48">
        <f t="shared" si="12"/>
        <v>773.8160891979378</v>
      </c>
      <c r="AU19" s="48">
        <f t="shared" si="13"/>
        <v>894.72485313511572</v>
      </c>
      <c r="AV19" s="48">
        <f t="shared" si="14"/>
        <v>217.63577508692001</v>
      </c>
      <c r="AW19" s="48">
        <f t="shared" si="15"/>
        <v>314.36278623666226</v>
      </c>
      <c r="AX19" s="48">
        <f t="shared" si="16"/>
        <v>145.09051672461337</v>
      </c>
      <c r="AY19" s="49">
        <f t="shared" si="17"/>
        <v>145.09051672461337</v>
      </c>
    </row>
    <row r="20" spans="1:51" s="36" customFormat="1" ht="14.25" customHeight="1" x14ac:dyDescent="0.25">
      <c r="A20" s="37" t="s">
        <v>13</v>
      </c>
      <c r="B20" s="107">
        <v>166.95484226984271</v>
      </c>
      <c r="C20" s="108">
        <v>208.40691339470223</v>
      </c>
      <c r="D20" s="118">
        <f t="shared" si="0"/>
        <v>0</v>
      </c>
      <c r="E20" s="119">
        <f t="shared" si="1"/>
        <v>35.781444030512681</v>
      </c>
      <c r="F20" s="120">
        <v>500.86452680952817</v>
      </c>
      <c r="G20" s="118">
        <v>549.43640804057861</v>
      </c>
      <c r="H20" s="118">
        <f t="shared" si="2"/>
        <v>322.03299627461416</v>
      </c>
      <c r="I20" s="119">
        <f t="shared" si="3"/>
        <v>286.25155224410145</v>
      </c>
      <c r="J20" s="120">
        <v>278.25807044973789</v>
      </c>
      <c r="K20" s="118">
        <v>227.35299643058426</v>
      </c>
      <c r="L20" s="113">
        <f t="shared" si="4"/>
        <v>71.562888061025362</v>
      </c>
      <c r="M20" s="113">
        <f t="shared" si="5"/>
        <v>143.12577612205072</v>
      </c>
      <c r="N20" s="120">
        <v>111.30322817989514</v>
      </c>
      <c r="O20" s="118">
        <v>56.838249107646064</v>
      </c>
      <c r="P20" s="113">
        <f t="shared" si="6"/>
        <v>71.562888061025362</v>
      </c>
      <c r="Q20" s="114">
        <f t="shared" si="7"/>
        <v>35.781444030512681</v>
      </c>
      <c r="R20" s="121">
        <v>55.651614089947572</v>
      </c>
      <c r="S20" s="118">
        <v>56.838249107646064</v>
      </c>
      <c r="T20" s="118">
        <f t="shared" si="8"/>
        <v>35.781444030512681</v>
      </c>
      <c r="U20" s="122">
        <f t="shared" si="9"/>
        <v>71.562888061025362</v>
      </c>
      <c r="V20" s="120">
        <v>74.202152119930091</v>
      </c>
      <c r="W20" s="118">
        <v>37.892166071764038</v>
      </c>
      <c r="X20" s="118">
        <f t="shared" si="10"/>
        <v>107.34433209153805</v>
      </c>
      <c r="Y20" s="119">
        <f t="shared" si="11"/>
        <v>35.781444030512681</v>
      </c>
      <c r="Z20" s="52"/>
      <c r="AA20" s="46">
        <v>1</v>
      </c>
      <c r="AB20" s="46">
        <v>9</v>
      </c>
      <c r="AC20" s="46">
        <v>8</v>
      </c>
      <c r="AD20" s="47">
        <v>2</v>
      </c>
      <c r="AE20" s="46">
        <v>4</v>
      </c>
      <c r="AF20" s="47">
        <v>2</v>
      </c>
      <c r="AG20" s="47">
        <v>1</v>
      </c>
      <c r="AH20" s="47">
        <v>1</v>
      </c>
      <c r="AI20" s="47">
        <v>2</v>
      </c>
      <c r="AJ20" s="47">
        <v>3</v>
      </c>
      <c r="AK20" s="47">
        <v>1</v>
      </c>
      <c r="AL20" s="46">
        <v>5637</v>
      </c>
      <c r="AM20" s="47">
        <v>5637</v>
      </c>
      <c r="AN20" s="47">
        <v>23</v>
      </c>
      <c r="AO20" s="47">
        <v>16</v>
      </c>
      <c r="AP20" s="47">
        <v>8</v>
      </c>
      <c r="AQ20" s="47">
        <v>3</v>
      </c>
      <c r="AR20" s="47"/>
      <c r="AS20" s="47">
        <v>1</v>
      </c>
      <c r="AT20" s="48">
        <f t="shared" si="12"/>
        <v>822.97321270179168</v>
      </c>
      <c r="AU20" s="48">
        <f t="shared" si="13"/>
        <v>572.50310448820289</v>
      </c>
      <c r="AV20" s="48">
        <f t="shared" si="14"/>
        <v>286.25155224410145</v>
      </c>
      <c r="AW20" s="48">
        <f t="shared" si="15"/>
        <v>107.34433209153805</v>
      </c>
      <c r="AX20" s="48">
        <f t="shared" si="16"/>
        <v>0</v>
      </c>
      <c r="AY20" s="49">
        <f t="shared" si="17"/>
        <v>35.781444030512681</v>
      </c>
    </row>
    <row r="21" spans="1:51" s="36" customFormat="1" ht="14.25" customHeight="1" x14ac:dyDescent="0.25">
      <c r="A21" s="37" t="s">
        <v>14</v>
      </c>
      <c r="B21" s="107">
        <v>167.91048430537191</v>
      </c>
      <c r="C21" s="108">
        <v>330</v>
      </c>
      <c r="D21" s="118">
        <f t="shared" si="0"/>
        <v>136.6134494436381</v>
      </c>
      <c r="E21" s="119">
        <f t="shared" si="1"/>
        <v>156.129656507015</v>
      </c>
      <c r="F21" s="120">
        <v>642.0106752852455</v>
      </c>
      <c r="G21" s="118">
        <v>630</v>
      </c>
      <c r="H21" s="118">
        <f t="shared" si="2"/>
        <v>156.129656507015</v>
      </c>
      <c r="I21" s="119">
        <f t="shared" si="3"/>
        <v>253.71069182389934</v>
      </c>
      <c r="J21" s="120">
        <v>276.5584447382596</v>
      </c>
      <c r="K21" s="118">
        <v>339.99999999999994</v>
      </c>
      <c r="L21" s="113">
        <f t="shared" si="4"/>
        <v>78.0648282535075</v>
      </c>
      <c r="M21" s="113">
        <f t="shared" si="5"/>
        <v>78.0648282535075</v>
      </c>
      <c r="N21" s="120">
        <v>296.312619362421</v>
      </c>
      <c r="O21" s="118">
        <v>199.99999999999997</v>
      </c>
      <c r="P21" s="113">
        <f t="shared" si="6"/>
        <v>39.03241412675375</v>
      </c>
      <c r="Q21" s="114">
        <f t="shared" si="7"/>
        <v>97.581035316884368</v>
      </c>
      <c r="R21" s="121">
        <v>128.40213505704912</v>
      </c>
      <c r="S21" s="118">
        <v>49.999999999999993</v>
      </c>
      <c r="T21" s="118">
        <f t="shared" si="8"/>
        <v>58.548621190130618</v>
      </c>
      <c r="U21" s="122">
        <f t="shared" si="9"/>
        <v>0</v>
      </c>
      <c r="V21" s="120">
        <v>138.2792223691298</v>
      </c>
      <c r="W21" s="118">
        <v>49.999999999999993</v>
      </c>
      <c r="X21" s="118">
        <f t="shared" si="10"/>
        <v>117.09724238026124</v>
      </c>
      <c r="Y21" s="119">
        <f t="shared" si="11"/>
        <v>58.548621190130618</v>
      </c>
      <c r="Z21" s="52">
        <v>7</v>
      </c>
      <c r="AA21" s="46">
        <v>8</v>
      </c>
      <c r="AB21" s="46">
        <v>8</v>
      </c>
      <c r="AC21" s="46">
        <v>13</v>
      </c>
      <c r="AD21" s="47">
        <v>4</v>
      </c>
      <c r="AE21" s="46">
        <v>4</v>
      </c>
      <c r="AF21" s="47">
        <v>2</v>
      </c>
      <c r="AG21" s="47">
        <v>5</v>
      </c>
      <c r="AH21" s="47">
        <v>3</v>
      </c>
      <c r="AI21" s="47"/>
      <c r="AJ21" s="47">
        <v>6</v>
      </c>
      <c r="AK21" s="47">
        <v>3</v>
      </c>
      <c r="AL21" s="46">
        <v>10335</v>
      </c>
      <c r="AM21" s="47">
        <v>10335</v>
      </c>
      <c r="AN21" s="47">
        <v>41</v>
      </c>
      <c r="AO21" s="47">
        <v>36</v>
      </c>
      <c r="AP21" s="47">
        <v>15</v>
      </c>
      <c r="AQ21" s="47">
        <v>10</v>
      </c>
      <c r="AR21" s="47">
        <v>7</v>
      </c>
      <c r="AS21" s="47">
        <v>8</v>
      </c>
      <c r="AT21" s="48">
        <f t="shared" si="12"/>
        <v>800.16448959845184</v>
      </c>
      <c r="AU21" s="48">
        <f t="shared" si="13"/>
        <v>702.58345428156747</v>
      </c>
      <c r="AV21" s="48">
        <f t="shared" si="14"/>
        <v>292.7431059506531</v>
      </c>
      <c r="AW21" s="48">
        <f t="shared" si="15"/>
        <v>195.16207063376874</v>
      </c>
      <c r="AX21" s="48">
        <f t="shared" si="16"/>
        <v>136.6134494436381</v>
      </c>
      <c r="AY21" s="49">
        <f t="shared" si="17"/>
        <v>156.129656507015</v>
      </c>
    </row>
    <row r="22" spans="1:51" s="36" customFormat="1" ht="14.25" customHeight="1" x14ac:dyDescent="0.25">
      <c r="A22" s="37" t="s">
        <v>15</v>
      </c>
      <c r="B22" s="107">
        <v>160.32536696518468</v>
      </c>
      <c r="C22" s="108">
        <v>197.39031153156091</v>
      </c>
      <c r="D22" s="118">
        <f t="shared" si="0"/>
        <v>40.497941973697415</v>
      </c>
      <c r="E22" s="119">
        <f t="shared" si="1"/>
        <v>40.497941973697415</v>
      </c>
      <c r="F22" s="120">
        <v>609.23639446770176</v>
      </c>
      <c r="G22" s="118">
        <v>482.50965041048221</v>
      </c>
      <c r="H22" s="118">
        <f t="shared" si="2"/>
        <v>242.9876518421845</v>
      </c>
      <c r="I22" s="119">
        <f t="shared" si="3"/>
        <v>161.99176789478966</v>
      </c>
      <c r="J22" s="120">
        <v>267.20894494197444</v>
      </c>
      <c r="K22" s="118">
        <v>230.28869678682105</v>
      </c>
      <c r="L22" s="113">
        <f t="shared" si="4"/>
        <v>80.99588394739483</v>
      </c>
      <c r="M22" s="113">
        <f t="shared" si="5"/>
        <v>101.24485493424355</v>
      </c>
      <c r="N22" s="120">
        <v>213.76715595357956</v>
      </c>
      <c r="O22" s="118">
        <v>164.49192627630077</v>
      </c>
      <c r="P22" s="113">
        <f t="shared" si="6"/>
        <v>20.248970986848708</v>
      </c>
      <c r="Q22" s="114">
        <f t="shared" si="7"/>
        <v>40.497941973697415</v>
      </c>
      <c r="R22" s="121">
        <v>203.07879815590056</v>
      </c>
      <c r="S22" s="118">
        <v>87.729027347360415</v>
      </c>
      <c r="T22" s="118">
        <f t="shared" si="8"/>
        <v>40.497941973697415</v>
      </c>
      <c r="U22" s="122">
        <f t="shared" si="9"/>
        <v>80.99588394739483</v>
      </c>
      <c r="V22" s="120">
        <v>42.753431190715915</v>
      </c>
      <c r="W22" s="118">
        <v>65.796770510520304</v>
      </c>
      <c r="X22" s="118">
        <f t="shared" si="10"/>
        <v>40.497941973697415</v>
      </c>
      <c r="Y22" s="119">
        <f t="shared" si="11"/>
        <v>80.99588394739483</v>
      </c>
      <c r="Z22" s="52">
        <v>2</v>
      </c>
      <c r="AA22" s="46">
        <v>2</v>
      </c>
      <c r="AB22" s="46">
        <v>12</v>
      </c>
      <c r="AC22" s="46">
        <v>8</v>
      </c>
      <c r="AD22" s="47">
        <v>4</v>
      </c>
      <c r="AE22" s="46">
        <v>5</v>
      </c>
      <c r="AF22" s="47">
        <v>1</v>
      </c>
      <c r="AG22" s="47">
        <v>2</v>
      </c>
      <c r="AH22" s="47">
        <v>2</v>
      </c>
      <c r="AI22" s="47">
        <v>4</v>
      </c>
      <c r="AJ22" s="47">
        <v>2</v>
      </c>
      <c r="AK22" s="47">
        <v>4</v>
      </c>
      <c r="AL22" s="46">
        <v>9961</v>
      </c>
      <c r="AM22" s="47">
        <v>9961</v>
      </c>
      <c r="AN22" s="47">
        <v>26</v>
      </c>
      <c r="AO22" s="47">
        <v>33</v>
      </c>
      <c r="AP22" s="47">
        <v>7</v>
      </c>
      <c r="AQ22" s="47">
        <v>13</v>
      </c>
      <c r="AR22" s="47">
        <v>2</v>
      </c>
      <c r="AS22" s="47">
        <v>2</v>
      </c>
      <c r="AT22" s="48">
        <f t="shared" si="12"/>
        <v>526.47324565806639</v>
      </c>
      <c r="AU22" s="48">
        <f t="shared" si="13"/>
        <v>668.21604256600733</v>
      </c>
      <c r="AV22" s="48">
        <f t="shared" si="14"/>
        <v>141.74279690794097</v>
      </c>
      <c r="AW22" s="48">
        <f t="shared" si="15"/>
        <v>263.23662282903319</v>
      </c>
      <c r="AX22" s="48">
        <f t="shared" si="16"/>
        <v>40.497941973697415</v>
      </c>
      <c r="AY22" s="49">
        <f t="shared" si="17"/>
        <v>40.497941973697415</v>
      </c>
    </row>
    <row r="23" spans="1:51" s="36" customFormat="1" ht="14.25" customHeight="1" x14ac:dyDescent="0.25">
      <c r="A23" s="37" t="s">
        <v>16</v>
      </c>
      <c r="B23" s="107">
        <v>170.91409808283021</v>
      </c>
      <c r="C23" s="108">
        <v>260.45410524050362</v>
      </c>
      <c r="D23" s="118">
        <f t="shared" si="0"/>
        <v>0</v>
      </c>
      <c r="E23" s="119">
        <f t="shared" si="1"/>
        <v>130.5783340526543</v>
      </c>
      <c r="F23" s="120">
        <v>705.02065459167454</v>
      </c>
      <c r="G23" s="118">
        <v>846.4758420316366</v>
      </c>
      <c r="H23" s="118">
        <f t="shared" si="2"/>
        <v>304.68277945619332</v>
      </c>
      <c r="I23" s="119">
        <f t="shared" si="3"/>
        <v>478.78722485973236</v>
      </c>
      <c r="J23" s="120">
        <v>363.19245842601418</v>
      </c>
      <c r="K23" s="118">
        <v>282.15861401054559</v>
      </c>
      <c r="L23" s="113">
        <f t="shared" si="4"/>
        <v>0</v>
      </c>
      <c r="M23" s="113">
        <f t="shared" si="5"/>
        <v>87.052222701769523</v>
      </c>
      <c r="N23" s="120">
        <v>170.91409808283021</v>
      </c>
      <c r="O23" s="118">
        <v>282.15861401054559</v>
      </c>
      <c r="P23" s="113">
        <f t="shared" si="6"/>
        <v>87.052222701769523</v>
      </c>
      <c r="Q23" s="114">
        <f t="shared" si="7"/>
        <v>130.5783340526543</v>
      </c>
      <c r="R23" s="121">
        <v>106.82131130176889</v>
      </c>
      <c r="S23" s="118">
        <v>173.63607016033575</v>
      </c>
      <c r="T23" s="118">
        <f t="shared" si="8"/>
        <v>174.10444540353905</v>
      </c>
      <c r="U23" s="122">
        <f t="shared" si="9"/>
        <v>43.526111350884761</v>
      </c>
      <c r="V23" s="120">
        <v>128.18557356212264</v>
      </c>
      <c r="W23" s="118">
        <v>195.34057893037769</v>
      </c>
      <c r="X23" s="118">
        <f t="shared" si="10"/>
        <v>174.10444540353905</v>
      </c>
      <c r="Y23" s="119">
        <f t="shared" si="11"/>
        <v>130.5783340526543</v>
      </c>
      <c r="Z23" s="52"/>
      <c r="AA23" s="46">
        <v>3</v>
      </c>
      <c r="AB23" s="46">
        <v>7</v>
      </c>
      <c r="AC23" s="46">
        <v>11</v>
      </c>
      <c r="AD23" s="47"/>
      <c r="AE23" s="46">
        <v>2</v>
      </c>
      <c r="AF23" s="47">
        <v>2</v>
      </c>
      <c r="AG23" s="47">
        <v>3</v>
      </c>
      <c r="AH23" s="47">
        <v>4</v>
      </c>
      <c r="AI23" s="47">
        <v>1</v>
      </c>
      <c r="AJ23" s="47">
        <v>4</v>
      </c>
      <c r="AK23" s="47">
        <v>3</v>
      </c>
      <c r="AL23" s="46">
        <v>4634</v>
      </c>
      <c r="AM23" s="47">
        <v>4634</v>
      </c>
      <c r="AN23" s="47">
        <v>20</v>
      </c>
      <c r="AO23" s="47">
        <v>28</v>
      </c>
      <c r="AP23" s="47">
        <v>3</v>
      </c>
      <c r="AQ23" s="47">
        <v>7</v>
      </c>
      <c r="AR23" s="47"/>
      <c r="AS23" s="47">
        <v>3</v>
      </c>
      <c r="AT23" s="48">
        <f t="shared" si="12"/>
        <v>870.52222701769529</v>
      </c>
      <c r="AU23" s="48">
        <f t="shared" si="13"/>
        <v>1218.7311178247733</v>
      </c>
      <c r="AV23" s="48">
        <f t="shared" si="14"/>
        <v>130.5783340526543</v>
      </c>
      <c r="AW23" s="48">
        <f t="shared" si="15"/>
        <v>304.68277945619332</v>
      </c>
      <c r="AX23" s="48">
        <f t="shared" si="16"/>
        <v>0</v>
      </c>
      <c r="AY23" s="49">
        <f t="shared" si="17"/>
        <v>130.5783340526543</v>
      </c>
    </row>
    <row r="24" spans="1:51" s="36" customFormat="1" ht="14.25" customHeight="1" x14ac:dyDescent="0.25">
      <c r="A24" s="37" t="s">
        <v>17</v>
      </c>
      <c r="B24" s="107">
        <v>224.01155042203462</v>
      </c>
      <c r="C24" s="108">
        <v>203.92046731071667</v>
      </c>
      <c r="D24" s="118">
        <f t="shared" si="0"/>
        <v>45.143240823634734</v>
      </c>
      <c r="E24" s="119">
        <f t="shared" si="1"/>
        <v>135.42972247090421</v>
      </c>
      <c r="F24" s="120">
        <v>627.23234118169705</v>
      </c>
      <c r="G24" s="118">
        <v>679.73489103572228</v>
      </c>
      <c r="H24" s="118">
        <f t="shared" si="2"/>
        <v>45.143240823634734</v>
      </c>
      <c r="I24" s="119">
        <f t="shared" si="3"/>
        <v>225.71620411817366</v>
      </c>
      <c r="J24" s="120">
        <v>179.2092403376277</v>
      </c>
      <c r="K24" s="118">
        <v>226.57829701190741</v>
      </c>
      <c r="L24" s="113">
        <f t="shared" si="4"/>
        <v>0</v>
      </c>
      <c r="M24" s="113">
        <f t="shared" si="5"/>
        <v>0</v>
      </c>
      <c r="N24" s="120">
        <v>201.61039537983117</v>
      </c>
      <c r="O24" s="118">
        <v>135.94697820714447</v>
      </c>
      <c r="P24" s="113">
        <f t="shared" si="6"/>
        <v>0</v>
      </c>
      <c r="Q24" s="114">
        <f t="shared" si="7"/>
        <v>90.286481647269468</v>
      </c>
      <c r="R24" s="121">
        <v>112.00577521101731</v>
      </c>
      <c r="S24" s="118">
        <v>67.973489103572234</v>
      </c>
      <c r="T24" s="118">
        <f t="shared" si="8"/>
        <v>45.143240823634734</v>
      </c>
      <c r="U24" s="122">
        <f t="shared" si="9"/>
        <v>45.143240823634734</v>
      </c>
      <c r="V24" s="120">
        <v>67.203465126610382</v>
      </c>
      <c r="W24" s="118" t="e">
        <v>#VALUE!</v>
      </c>
      <c r="X24" s="118">
        <f t="shared" si="10"/>
        <v>45.143240823634734</v>
      </c>
      <c r="Y24" s="119">
        <f t="shared" si="11"/>
        <v>0</v>
      </c>
      <c r="Z24" s="52">
        <v>1</v>
      </c>
      <c r="AA24" s="46">
        <v>3</v>
      </c>
      <c r="AB24" s="46">
        <v>1</v>
      </c>
      <c r="AC24" s="46">
        <v>5</v>
      </c>
      <c r="AD24" s="47"/>
      <c r="AE24" s="46"/>
      <c r="AF24" s="47"/>
      <c r="AG24" s="47">
        <v>2</v>
      </c>
      <c r="AH24" s="47">
        <v>1</v>
      </c>
      <c r="AI24" s="47">
        <v>1</v>
      </c>
      <c r="AJ24" s="47">
        <v>1</v>
      </c>
      <c r="AK24" s="47"/>
      <c r="AL24" s="46">
        <v>4468</v>
      </c>
      <c r="AM24" s="47">
        <v>4468</v>
      </c>
      <c r="AN24" s="47">
        <v>15</v>
      </c>
      <c r="AO24" s="47">
        <v>22</v>
      </c>
      <c r="AP24" s="47">
        <v>8</v>
      </c>
      <c r="AQ24" s="47">
        <v>9</v>
      </c>
      <c r="AR24" s="47">
        <v>1</v>
      </c>
      <c r="AS24" s="47">
        <v>3</v>
      </c>
      <c r="AT24" s="48">
        <f t="shared" si="12"/>
        <v>677.14861235452111</v>
      </c>
      <c r="AU24" s="48">
        <f t="shared" si="13"/>
        <v>993.15129811996417</v>
      </c>
      <c r="AV24" s="48">
        <f t="shared" si="14"/>
        <v>361.14592658907787</v>
      </c>
      <c r="AW24" s="48">
        <f t="shared" si="15"/>
        <v>406.28916741271257</v>
      </c>
      <c r="AX24" s="48">
        <f t="shared" si="16"/>
        <v>45.143240823634734</v>
      </c>
      <c r="AY24" s="49">
        <f t="shared" si="17"/>
        <v>135.42972247090421</v>
      </c>
    </row>
    <row r="25" spans="1:51" s="36" customFormat="1" ht="14.25" customHeight="1" x14ac:dyDescent="0.25">
      <c r="A25" s="37" t="s">
        <v>18</v>
      </c>
      <c r="B25" s="107">
        <v>227.6997118326847</v>
      </c>
      <c r="C25" s="108">
        <v>156.27272185469931</v>
      </c>
      <c r="D25" s="118">
        <f t="shared" si="0"/>
        <v>156.3046606885863</v>
      </c>
      <c r="E25" s="119">
        <f t="shared" si="1"/>
        <v>44.658474482453229</v>
      </c>
      <c r="F25" s="120">
        <v>515.32040046344434</v>
      </c>
      <c r="G25" s="118">
        <v>667.16431253352403</v>
      </c>
      <c r="H25" s="118">
        <f t="shared" si="2"/>
        <v>156.3046606885863</v>
      </c>
      <c r="I25" s="119">
        <f t="shared" si="3"/>
        <v>133.97542344735967</v>
      </c>
      <c r="J25" s="120">
        <v>137.81824663557231</v>
      </c>
      <c r="K25" s="118">
        <v>210.3671255736337</v>
      </c>
      <c r="L25" s="113">
        <f t="shared" si="4"/>
        <v>33.493855861839918</v>
      </c>
      <c r="M25" s="113">
        <f t="shared" si="5"/>
        <v>22.329237241226615</v>
      </c>
      <c r="N25" s="120">
        <v>185.75502807403225</v>
      </c>
      <c r="O25" s="118">
        <v>180.3146790631146</v>
      </c>
      <c r="P25" s="113">
        <f t="shared" si="6"/>
        <v>22.329237241226615</v>
      </c>
      <c r="Q25" s="114">
        <f t="shared" si="7"/>
        <v>11.164618620613307</v>
      </c>
      <c r="R25" s="121">
        <v>77.89726983749739</v>
      </c>
      <c r="S25" s="118">
        <v>54.09440371893438</v>
      </c>
      <c r="T25" s="118">
        <f t="shared" si="8"/>
        <v>11.164618620613307</v>
      </c>
      <c r="U25" s="122">
        <f t="shared" si="9"/>
        <v>44.658474482453229</v>
      </c>
      <c r="V25" s="120">
        <v>77.89726983749739</v>
      </c>
      <c r="W25" s="118">
        <v>48.083914416830559</v>
      </c>
      <c r="X25" s="118">
        <f t="shared" si="10"/>
        <v>89.316948964906459</v>
      </c>
      <c r="Y25" s="119">
        <f t="shared" si="11"/>
        <v>55.823093103066526</v>
      </c>
      <c r="Z25" s="52">
        <v>14</v>
      </c>
      <c r="AA25" s="46">
        <v>4</v>
      </c>
      <c r="AB25" s="46">
        <v>14</v>
      </c>
      <c r="AC25" s="46">
        <v>12</v>
      </c>
      <c r="AD25" s="47">
        <v>3</v>
      </c>
      <c r="AE25" s="46">
        <v>2</v>
      </c>
      <c r="AF25" s="47">
        <v>2</v>
      </c>
      <c r="AG25" s="47">
        <v>1</v>
      </c>
      <c r="AH25" s="47">
        <v>1</v>
      </c>
      <c r="AI25" s="47">
        <v>4</v>
      </c>
      <c r="AJ25" s="47">
        <v>8</v>
      </c>
      <c r="AK25" s="47">
        <v>5</v>
      </c>
      <c r="AL25" s="46">
        <v>18066</v>
      </c>
      <c r="AM25" s="47">
        <v>18066</v>
      </c>
      <c r="AN25" s="47">
        <v>56</v>
      </c>
      <c r="AO25" s="47">
        <v>50</v>
      </c>
      <c r="AP25" s="47">
        <v>16</v>
      </c>
      <c r="AQ25" s="47">
        <v>19</v>
      </c>
      <c r="AR25" s="47">
        <v>14</v>
      </c>
      <c r="AS25" s="47">
        <v>4</v>
      </c>
      <c r="AT25" s="48">
        <f t="shared" si="12"/>
        <v>625.21864275434518</v>
      </c>
      <c r="AU25" s="48">
        <f t="shared" si="13"/>
        <v>558.23093103066526</v>
      </c>
      <c r="AV25" s="48">
        <f t="shared" si="14"/>
        <v>178.63389792981292</v>
      </c>
      <c r="AW25" s="48">
        <f t="shared" si="15"/>
        <v>212.12775379165279</v>
      </c>
      <c r="AX25" s="48">
        <f t="shared" si="16"/>
        <v>156.3046606885863</v>
      </c>
      <c r="AY25" s="49">
        <f t="shared" si="17"/>
        <v>44.658474482453229</v>
      </c>
    </row>
    <row r="26" spans="1:51" s="36" customFormat="1" ht="14.25" customHeight="1" x14ac:dyDescent="0.25">
      <c r="A26" s="37" t="s">
        <v>19</v>
      </c>
      <c r="B26" s="107">
        <v>152.26663647001095</v>
      </c>
      <c r="C26" s="108">
        <v>185.2157943067034</v>
      </c>
      <c r="D26" s="118">
        <f t="shared" si="0"/>
        <v>135.9347620973177</v>
      </c>
      <c r="E26" s="119">
        <f t="shared" si="1"/>
        <v>95.154333468122388</v>
      </c>
      <c r="F26" s="120">
        <v>464.41324123353337</v>
      </c>
      <c r="G26" s="118">
        <v>331.84496479951025</v>
      </c>
      <c r="H26" s="118">
        <f t="shared" si="2"/>
        <v>258.27604798490364</v>
      </c>
      <c r="I26" s="119">
        <f t="shared" si="3"/>
        <v>135.9347620973177</v>
      </c>
      <c r="J26" s="120">
        <v>220.78662288151585</v>
      </c>
      <c r="K26" s="118">
        <v>146.62917049280685</v>
      </c>
      <c r="L26" s="113">
        <f t="shared" si="4"/>
        <v>54.373904838927082</v>
      </c>
      <c r="M26" s="113">
        <f t="shared" si="5"/>
        <v>54.373904838927082</v>
      </c>
      <c r="N26" s="120">
        <v>144.65330464651041</v>
      </c>
      <c r="O26" s="118">
        <v>115.75987144168961</v>
      </c>
      <c r="P26" s="113">
        <f t="shared" si="6"/>
        <v>54.373904838927082</v>
      </c>
      <c r="Q26" s="114">
        <f t="shared" si="7"/>
        <v>27.186952419463541</v>
      </c>
      <c r="R26" s="121">
        <v>22.839995470501638</v>
      </c>
      <c r="S26" s="118">
        <v>46.30394857667585</v>
      </c>
      <c r="T26" s="118">
        <f t="shared" si="8"/>
        <v>0</v>
      </c>
      <c r="U26" s="122">
        <f t="shared" si="9"/>
        <v>13.593476209731771</v>
      </c>
      <c r="V26" s="120">
        <v>129.42664099950929</v>
      </c>
      <c r="W26" s="118">
        <v>61.738598102234462</v>
      </c>
      <c r="X26" s="118">
        <f t="shared" si="10"/>
        <v>81.560857258390612</v>
      </c>
      <c r="Y26" s="119">
        <f t="shared" si="11"/>
        <v>54.373904838927082</v>
      </c>
      <c r="Z26" s="52">
        <v>10</v>
      </c>
      <c r="AA26" s="46">
        <v>7</v>
      </c>
      <c r="AB26" s="46">
        <v>19</v>
      </c>
      <c r="AC26" s="46">
        <v>10</v>
      </c>
      <c r="AD26" s="47">
        <v>4</v>
      </c>
      <c r="AE26" s="46">
        <v>4</v>
      </c>
      <c r="AF26" s="47">
        <v>4</v>
      </c>
      <c r="AG26" s="47">
        <v>2</v>
      </c>
      <c r="AH26" s="47"/>
      <c r="AI26" s="47">
        <v>1</v>
      </c>
      <c r="AJ26" s="47">
        <v>6</v>
      </c>
      <c r="AK26" s="47">
        <v>4</v>
      </c>
      <c r="AL26" s="46">
        <v>14838</v>
      </c>
      <c r="AM26" s="47">
        <v>14838</v>
      </c>
      <c r="AN26" s="47">
        <v>55</v>
      </c>
      <c r="AO26" s="47">
        <v>40</v>
      </c>
      <c r="AP26" s="47">
        <v>13</v>
      </c>
      <c r="AQ26" s="47">
        <v>13</v>
      </c>
      <c r="AR26" s="47">
        <v>10</v>
      </c>
      <c r="AS26" s="47">
        <v>7</v>
      </c>
      <c r="AT26" s="48">
        <f t="shared" si="12"/>
        <v>747.64119153524723</v>
      </c>
      <c r="AU26" s="48">
        <f t="shared" si="13"/>
        <v>543.73904838927081</v>
      </c>
      <c r="AV26" s="48">
        <f t="shared" si="14"/>
        <v>176.71519072651299</v>
      </c>
      <c r="AW26" s="48">
        <f t="shared" si="15"/>
        <v>176.71519072651299</v>
      </c>
      <c r="AX26" s="48">
        <f t="shared" si="16"/>
        <v>135.9347620973177</v>
      </c>
      <c r="AY26" s="49">
        <f t="shared" si="17"/>
        <v>95.154333468122388</v>
      </c>
    </row>
    <row r="27" spans="1:51" s="36" customFormat="1" ht="14.25" customHeight="1" x14ac:dyDescent="0.25">
      <c r="A27" s="37" t="s">
        <v>20</v>
      </c>
      <c r="B27" s="107">
        <v>157.24191695388151</v>
      </c>
      <c r="C27" s="108">
        <v>207.85243198680956</v>
      </c>
      <c r="D27" s="118">
        <f t="shared" si="0"/>
        <v>45.948819196598066</v>
      </c>
      <c r="E27" s="119">
        <f t="shared" si="1"/>
        <v>153.1627306553269</v>
      </c>
      <c r="F27" s="120">
        <v>438.62218939766944</v>
      </c>
      <c r="G27" s="118">
        <v>598.61500412201156</v>
      </c>
      <c r="H27" s="118">
        <f t="shared" si="2"/>
        <v>137.8464575897942</v>
      </c>
      <c r="I27" s="119">
        <f t="shared" si="3"/>
        <v>183.79527678639226</v>
      </c>
      <c r="J27" s="120">
        <v>198.62136878385033</v>
      </c>
      <c r="K27" s="118">
        <v>241.1088211046991</v>
      </c>
      <c r="L27" s="113">
        <f t="shared" si="4"/>
        <v>30.632546131065379</v>
      </c>
      <c r="M27" s="113">
        <f t="shared" si="5"/>
        <v>61.265092262130757</v>
      </c>
      <c r="N27" s="120">
        <v>165.51780731987526</v>
      </c>
      <c r="O27" s="118">
        <v>207.85243198680956</v>
      </c>
      <c r="P27" s="113">
        <f t="shared" si="6"/>
        <v>30.632546131065379</v>
      </c>
      <c r="Q27" s="114">
        <f t="shared" si="7"/>
        <v>15.316273065532689</v>
      </c>
      <c r="R27" s="121">
        <v>41.379451829968815</v>
      </c>
      <c r="S27" s="118">
        <v>91.4550700741962</v>
      </c>
      <c r="T27" s="118">
        <f t="shared" si="8"/>
        <v>45.948819196598066</v>
      </c>
      <c r="U27" s="122">
        <f t="shared" si="9"/>
        <v>0</v>
      </c>
      <c r="V27" s="120">
        <v>74.48301329394387</v>
      </c>
      <c r="W27" s="118">
        <v>83.140972794723822</v>
      </c>
      <c r="X27" s="118">
        <f t="shared" si="10"/>
        <v>45.948819196598066</v>
      </c>
      <c r="Y27" s="119">
        <f t="shared" si="11"/>
        <v>91.897638393196132</v>
      </c>
      <c r="Z27" s="52">
        <v>3</v>
      </c>
      <c r="AA27" s="46">
        <v>10</v>
      </c>
      <c r="AB27" s="46">
        <v>9</v>
      </c>
      <c r="AC27" s="46">
        <v>12</v>
      </c>
      <c r="AD27" s="47">
        <v>2</v>
      </c>
      <c r="AE27" s="46">
        <v>4</v>
      </c>
      <c r="AF27" s="47">
        <v>2</v>
      </c>
      <c r="AG27" s="47">
        <v>1</v>
      </c>
      <c r="AH27" s="47">
        <v>3</v>
      </c>
      <c r="AI27" s="47"/>
      <c r="AJ27" s="47">
        <v>3</v>
      </c>
      <c r="AK27" s="47">
        <v>6</v>
      </c>
      <c r="AL27" s="46">
        <v>13169</v>
      </c>
      <c r="AM27" s="47">
        <v>13169</v>
      </c>
      <c r="AN27" s="47">
        <v>33</v>
      </c>
      <c r="AO27" s="47">
        <v>44</v>
      </c>
      <c r="AP27" s="47">
        <v>11</v>
      </c>
      <c r="AQ27" s="47">
        <v>11</v>
      </c>
      <c r="AR27" s="47">
        <v>3</v>
      </c>
      <c r="AS27" s="47">
        <v>10</v>
      </c>
      <c r="AT27" s="48">
        <f t="shared" si="12"/>
        <v>505.43701116257876</v>
      </c>
      <c r="AU27" s="48">
        <f t="shared" si="13"/>
        <v>673.91601488343827</v>
      </c>
      <c r="AV27" s="48">
        <f t="shared" si="14"/>
        <v>168.47900372085957</v>
      </c>
      <c r="AW27" s="48">
        <f t="shared" si="15"/>
        <v>168.47900372085957</v>
      </c>
      <c r="AX27" s="48">
        <f t="shared" si="16"/>
        <v>45.948819196598066</v>
      </c>
      <c r="AY27" s="49">
        <f t="shared" si="17"/>
        <v>153.1627306553269</v>
      </c>
    </row>
    <row r="28" spans="1:51" s="36" customFormat="1" ht="14.25" customHeight="1" x14ac:dyDescent="0.25">
      <c r="A28" s="37" t="s">
        <v>21</v>
      </c>
      <c r="B28" s="107">
        <v>231.46217844506072</v>
      </c>
      <c r="C28" s="108">
        <v>314.23563777994156</v>
      </c>
      <c r="D28" s="118">
        <f t="shared" si="0"/>
        <v>155.57269571924411</v>
      </c>
      <c r="E28" s="119">
        <f t="shared" si="1"/>
        <v>272.25221750867723</v>
      </c>
      <c r="F28" s="120">
        <v>713.67505020560384</v>
      </c>
      <c r="G28" s="118">
        <v>530.27263875365145</v>
      </c>
      <c r="H28" s="118">
        <f t="shared" si="2"/>
        <v>311.14539143848822</v>
      </c>
      <c r="I28" s="119">
        <f t="shared" si="3"/>
        <v>194.46586964905515</v>
      </c>
      <c r="J28" s="120">
        <v>424.34732714927799</v>
      </c>
      <c r="K28" s="118">
        <v>235.67672833495615</v>
      </c>
      <c r="L28" s="113">
        <f t="shared" si="4"/>
        <v>77.786347859622055</v>
      </c>
      <c r="M28" s="113">
        <f t="shared" si="5"/>
        <v>77.786347859622055</v>
      </c>
      <c r="N28" s="120">
        <v>192.88514870421724</v>
      </c>
      <c r="O28" s="118">
        <v>274.95618305744887</v>
      </c>
      <c r="P28" s="113">
        <f t="shared" si="6"/>
        <v>155.57269571924411</v>
      </c>
      <c r="Q28" s="114">
        <f t="shared" si="7"/>
        <v>116.67952178943308</v>
      </c>
      <c r="R28" s="121">
        <v>57.865544611265179</v>
      </c>
      <c r="S28" s="118">
        <v>78.558909444985389</v>
      </c>
      <c r="T28" s="118">
        <f t="shared" si="8"/>
        <v>0</v>
      </c>
      <c r="U28" s="122">
        <f t="shared" si="9"/>
        <v>0</v>
      </c>
      <c r="V28" s="120">
        <v>38.57702974084345</v>
      </c>
      <c r="W28" s="118">
        <v>157.11781888997078</v>
      </c>
      <c r="X28" s="118">
        <f t="shared" si="10"/>
        <v>0</v>
      </c>
      <c r="Y28" s="119">
        <f t="shared" si="11"/>
        <v>116.67952178943308</v>
      </c>
      <c r="Z28" s="52">
        <v>4</v>
      </c>
      <c r="AA28" s="46">
        <v>7</v>
      </c>
      <c r="AB28" s="46">
        <v>8</v>
      </c>
      <c r="AC28" s="46">
        <v>5</v>
      </c>
      <c r="AD28" s="47">
        <v>2</v>
      </c>
      <c r="AE28" s="46">
        <v>2</v>
      </c>
      <c r="AF28" s="47">
        <v>4</v>
      </c>
      <c r="AG28" s="47">
        <v>3</v>
      </c>
      <c r="AH28" s="47"/>
      <c r="AI28" s="47"/>
      <c r="AJ28" s="47"/>
      <c r="AK28" s="47">
        <v>3</v>
      </c>
      <c r="AL28" s="46">
        <v>5186</v>
      </c>
      <c r="AM28" s="47">
        <v>5186</v>
      </c>
      <c r="AN28" s="47">
        <v>27</v>
      </c>
      <c r="AO28" s="47">
        <v>24</v>
      </c>
      <c r="AP28" s="47">
        <v>12</v>
      </c>
      <c r="AQ28" s="47">
        <v>6</v>
      </c>
      <c r="AR28" s="47">
        <v>4</v>
      </c>
      <c r="AS28" s="47">
        <v>7</v>
      </c>
      <c r="AT28" s="48">
        <f t="shared" si="12"/>
        <v>1050.1156961048976</v>
      </c>
      <c r="AU28" s="48">
        <f t="shared" si="13"/>
        <v>933.43617431546465</v>
      </c>
      <c r="AV28" s="48">
        <f t="shared" si="14"/>
        <v>466.71808715773233</v>
      </c>
      <c r="AW28" s="48">
        <f t="shared" si="15"/>
        <v>233.35904357886616</v>
      </c>
      <c r="AX28" s="48">
        <f t="shared" si="16"/>
        <v>155.57269571924411</v>
      </c>
      <c r="AY28" s="49">
        <f t="shared" si="17"/>
        <v>272.25221750867723</v>
      </c>
    </row>
    <row r="29" spans="1:51" s="36" customFormat="1" ht="14.25" customHeight="1" x14ac:dyDescent="0.25">
      <c r="A29" s="37" t="s">
        <v>22</v>
      </c>
      <c r="B29" s="107">
        <v>179.75370655432229</v>
      </c>
      <c r="C29" s="108">
        <v>331.52531229454303</v>
      </c>
      <c r="D29" s="118">
        <f t="shared" si="0"/>
        <v>32.823433685923511</v>
      </c>
      <c r="E29" s="119">
        <f t="shared" si="1"/>
        <v>229.76403580146459</v>
      </c>
      <c r="F29" s="120">
        <v>751.69731831807496</v>
      </c>
      <c r="G29" s="118">
        <v>563.59303090072319</v>
      </c>
      <c r="H29" s="118">
        <f t="shared" si="2"/>
        <v>196.94060211554108</v>
      </c>
      <c r="I29" s="119">
        <f t="shared" si="3"/>
        <v>164.11716842961755</v>
      </c>
      <c r="J29" s="120">
        <v>294.14242890707283</v>
      </c>
      <c r="K29" s="118">
        <v>281.7965154503616</v>
      </c>
      <c r="L29" s="113">
        <f t="shared" si="4"/>
        <v>98.470301057770541</v>
      </c>
      <c r="M29" s="113">
        <f t="shared" si="5"/>
        <v>65.646867371847023</v>
      </c>
      <c r="N29" s="120">
        <v>228.7774447055011</v>
      </c>
      <c r="O29" s="118">
        <v>99.45759368836292</v>
      </c>
      <c r="P29" s="113">
        <f t="shared" si="6"/>
        <v>32.823433685923511</v>
      </c>
      <c r="Q29" s="114">
        <f t="shared" si="7"/>
        <v>0</v>
      </c>
      <c r="R29" s="121">
        <v>98.047476302357595</v>
      </c>
      <c r="S29" s="118">
        <v>82.881328073635757</v>
      </c>
      <c r="T29" s="118">
        <f t="shared" si="8"/>
        <v>32.823433685923511</v>
      </c>
      <c r="U29" s="122">
        <f t="shared" si="9"/>
        <v>164.11716842961755</v>
      </c>
      <c r="V29" s="120">
        <v>163.41246050392934</v>
      </c>
      <c r="W29" s="118">
        <v>198.91518737672584</v>
      </c>
      <c r="X29" s="118">
        <f t="shared" si="10"/>
        <v>131.29373474369405</v>
      </c>
      <c r="Y29" s="119">
        <f t="shared" si="11"/>
        <v>131.29373474369405</v>
      </c>
      <c r="Z29" s="52">
        <v>1</v>
      </c>
      <c r="AA29" s="46">
        <v>7</v>
      </c>
      <c r="AB29" s="46">
        <v>6</v>
      </c>
      <c r="AC29" s="46">
        <v>5</v>
      </c>
      <c r="AD29" s="47">
        <v>3</v>
      </c>
      <c r="AE29" s="46">
        <v>2</v>
      </c>
      <c r="AF29" s="47">
        <v>1</v>
      </c>
      <c r="AG29" s="47"/>
      <c r="AH29" s="47">
        <v>1</v>
      </c>
      <c r="AI29" s="47">
        <v>5</v>
      </c>
      <c r="AJ29" s="47">
        <v>4</v>
      </c>
      <c r="AK29" s="47">
        <v>4</v>
      </c>
      <c r="AL29" s="46">
        <v>6145</v>
      </c>
      <c r="AM29" s="47">
        <v>6145</v>
      </c>
      <c r="AN29" s="47">
        <v>23</v>
      </c>
      <c r="AO29" s="47">
        <v>31</v>
      </c>
      <c r="AP29" s="47">
        <v>8</v>
      </c>
      <c r="AQ29" s="47">
        <v>5</v>
      </c>
      <c r="AR29" s="47">
        <v>1</v>
      </c>
      <c r="AS29" s="47">
        <v>7</v>
      </c>
      <c r="AT29" s="48">
        <f t="shared" si="12"/>
        <v>754.9389747762408</v>
      </c>
      <c r="AU29" s="48">
        <f t="shared" si="13"/>
        <v>1017.5264442636289</v>
      </c>
      <c r="AV29" s="48">
        <f t="shared" si="14"/>
        <v>262.58746948738809</v>
      </c>
      <c r="AW29" s="48">
        <f t="shared" si="15"/>
        <v>164.11716842961755</v>
      </c>
      <c r="AX29" s="48">
        <f t="shared" si="16"/>
        <v>32.823433685923511</v>
      </c>
      <c r="AY29" s="49">
        <f t="shared" si="17"/>
        <v>229.76403580146459</v>
      </c>
    </row>
    <row r="30" spans="1:51" s="36" customFormat="1" ht="14.25" customHeight="1" x14ac:dyDescent="0.25">
      <c r="A30" s="37" t="s">
        <v>23</v>
      </c>
      <c r="B30" s="107">
        <v>142.809566266324</v>
      </c>
      <c r="C30" s="108">
        <v>221.67735182519951</v>
      </c>
      <c r="D30" s="118">
        <f t="shared" si="0"/>
        <v>76.845413848937994</v>
      </c>
      <c r="E30" s="119">
        <f t="shared" si="1"/>
        <v>105.66244404228974</v>
      </c>
      <c r="F30" s="120">
        <v>460.16415796926623</v>
      </c>
      <c r="G30" s="118">
        <v>469.74486458197038</v>
      </c>
      <c r="H30" s="118">
        <f t="shared" si="2"/>
        <v>201.71921135346221</v>
      </c>
      <c r="I30" s="119">
        <f t="shared" si="3"/>
        <v>192.11353462234499</v>
      </c>
      <c r="J30" s="120">
        <v>349.09005087323646</v>
      </c>
      <c r="K30" s="118">
        <v>237.51144838414234</v>
      </c>
      <c r="L30" s="113">
        <f t="shared" si="4"/>
        <v>153.69082769787599</v>
      </c>
      <c r="M30" s="113">
        <f t="shared" si="5"/>
        <v>48.028383655586246</v>
      </c>
      <c r="N30" s="120">
        <v>79.338647925735557</v>
      </c>
      <c r="O30" s="118">
        <v>142.5068690304854</v>
      </c>
      <c r="P30" s="113">
        <f t="shared" si="6"/>
        <v>9.6056767311172493</v>
      </c>
      <c r="Q30" s="114">
        <f t="shared" si="7"/>
        <v>48.028383655586246</v>
      </c>
      <c r="R30" s="121">
        <v>79.338647925735557</v>
      </c>
      <c r="S30" s="118">
        <v>73.892450608399841</v>
      </c>
      <c r="T30" s="118">
        <f t="shared" si="8"/>
        <v>28.817030193351744</v>
      </c>
      <c r="U30" s="122">
        <f t="shared" si="9"/>
        <v>28.817030193351744</v>
      </c>
      <c r="V30" s="120">
        <v>31.735459170294224</v>
      </c>
      <c r="W30" s="118">
        <v>47.502289676828468</v>
      </c>
      <c r="X30" s="118">
        <f t="shared" si="10"/>
        <v>48.028383655586246</v>
      </c>
      <c r="Y30" s="119">
        <f t="shared" si="11"/>
        <v>38.422706924468997</v>
      </c>
      <c r="Z30" s="52">
        <v>8</v>
      </c>
      <c r="AA30" s="46">
        <v>11</v>
      </c>
      <c r="AB30" s="46">
        <v>21</v>
      </c>
      <c r="AC30" s="46">
        <v>20</v>
      </c>
      <c r="AD30" s="47">
        <v>16</v>
      </c>
      <c r="AE30" s="46">
        <v>5</v>
      </c>
      <c r="AF30" s="47">
        <v>1</v>
      </c>
      <c r="AG30" s="47">
        <v>5</v>
      </c>
      <c r="AH30" s="47">
        <v>3</v>
      </c>
      <c r="AI30" s="47">
        <v>3</v>
      </c>
      <c r="AJ30" s="47">
        <v>5</v>
      </c>
      <c r="AK30" s="47">
        <v>4</v>
      </c>
      <c r="AL30" s="46">
        <v>20998</v>
      </c>
      <c r="AM30" s="47">
        <v>20998</v>
      </c>
      <c r="AN30" s="47">
        <v>62</v>
      </c>
      <c r="AO30" s="47">
        <v>59</v>
      </c>
      <c r="AP30" s="47">
        <v>19</v>
      </c>
      <c r="AQ30" s="47">
        <v>13</v>
      </c>
      <c r="AR30" s="47">
        <v>8</v>
      </c>
      <c r="AS30" s="47">
        <v>11</v>
      </c>
      <c r="AT30" s="48">
        <f t="shared" si="12"/>
        <v>595.55195732926938</v>
      </c>
      <c r="AU30" s="48">
        <f t="shared" si="13"/>
        <v>566.7349271359177</v>
      </c>
      <c r="AV30" s="48">
        <f t="shared" si="14"/>
        <v>182.50785789122773</v>
      </c>
      <c r="AW30" s="48">
        <f t="shared" si="15"/>
        <v>124.87379750452423</v>
      </c>
      <c r="AX30" s="48">
        <f t="shared" si="16"/>
        <v>76.845413848937994</v>
      </c>
      <c r="AY30" s="49">
        <f t="shared" si="17"/>
        <v>105.66244404228974</v>
      </c>
    </row>
    <row r="31" spans="1:51" s="36" customFormat="1" ht="14.25" customHeight="1" x14ac:dyDescent="0.25">
      <c r="A31" s="37" t="s">
        <v>24</v>
      </c>
      <c r="B31" s="107">
        <v>173.86057536903348</v>
      </c>
      <c r="C31" s="108">
        <v>142.41255702802519</v>
      </c>
      <c r="D31" s="118">
        <f t="shared" si="0"/>
        <v>61.238741018115576</v>
      </c>
      <c r="E31" s="119">
        <f t="shared" si="1"/>
        <v>61.238741018115576</v>
      </c>
      <c r="F31" s="120">
        <v>347.72115073806697</v>
      </c>
      <c r="G31" s="118">
        <v>558.69541603302184</v>
      </c>
      <c r="H31" s="118">
        <f t="shared" si="2"/>
        <v>142.89039570893635</v>
      </c>
      <c r="I31" s="119">
        <f t="shared" si="3"/>
        <v>224.5420503997571</v>
      </c>
      <c r="J31" s="120">
        <v>65.197715763387563</v>
      </c>
      <c r="K31" s="118">
        <v>251.96067781881379</v>
      </c>
      <c r="L31" s="113">
        <f t="shared" si="4"/>
        <v>20.412913672705191</v>
      </c>
      <c r="M31" s="113">
        <f t="shared" si="5"/>
        <v>40.825827345410381</v>
      </c>
      <c r="N31" s="120">
        <v>108.66285960564593</v>
      </c>
      <c r="O31" s="118">
        <v>186.23180534434064</v>
      </c>
      <c r="P31" s="113">
        <f t="shared" si="6"/>
        <v>61.238741018115576</v>
      </c>
      <c r="Q31" s="114">
        <f t="shared" si="7"/>
        <v>102.06456836352596</v>
      </c>
      <c r="R31" s="121">
        <v>43.465143842258371</v>
      </c>
      <c r="S31" s="118">
        <v>43.819248316315445</v>
      </c>
      <c r="T31" s="118">
        <f t="shared" si="8"/>
        <v>20.412913672705191</v>
      </c>
      <c r="U31" s="122">
        <f t="shared" si="9"/>
        <v>0</v>
      </c>
      <c r="V31" s="120">
        <v>130.39543152677513</v>
      </c>
      <c r="W31" s="118">
        <v>43.819248316315445</v>
      </c>
      <c r="X31" s="118">
        <f t="shared" si="10"/>
        <v>102.06456836352596</v>
      </c>
      <c r="Y31" s="119">
        <f t="shared" si="11"/>
        <v>40.825827345410381</v>
      </c>
      <c r="Z31" s="52">
        <v>3</v>
      </c>
      <c r="AA31" s="46">
        <v>3</v>
      </c>
      <c r="AB31" s="46">
        <v>7</v>
      </c>
      <c r="AC31" s="46">
        <v>11</v>
      </c>
      <c r="AD31" s="47">
        <v>1</v>
      </c>
      <c r="AE31" s="46">
        <v>2</v>
      </c>
      <c r="AF31" s="47">
        <v>3</v>
      </c>
      <c r="AG31" s="47">
        <v>5</v>
      </c>
      <c r="AH31" s="47">
        <v>1</v>
      </c>
      <c r="AI31" s="47"/>
      <c r="AJ31" s="47">
        <v>5</v>
      </c>
      <c r="AK31" s="47">
        <v>2</v>
      </c>
      <c r="AL31" s="46">
        <v>9881</v>
      </c>
      <c r="AM31" s="47">
        <v>9881</v>
      </c>
      <c r="AN31" s="47">
        <v>31</v>
      </c>
      <c r="AO31" s="47">
        <v>26</v>
      </c>
      <c r="AP31" s="47">
        <v>8</v>
      </c>
      <c r="AQ31" s="47">
        <v>5</v>
      </c>
      <c r="AR31" s="47">
        <v>3</v>
      </c>
      <c r="AS31" s="47">
        <v>3</v>
      </c>
      <c r="AT31" s="48">
        <f t="shared" si="12"/>
        <v>632.80032385386096</v>
      </c>
      <c r="AU31" s="48">
        <f t="shared" si="13"/>
        <v>530.7357554903349</v>
      </c>
      <c r="AV31" s="48">
        <f t="shared" si="14"/>
        <v>163.30330938164153</v>
      </c>
      <c r="AW31" s="48">
        <f t="shared" si="15"/>
        <v>102.06456836352596</v>
      </c>
      <c r="AX31" s="48">
        <f t="shared" si="16"/>
        <v>61.238741018115576</v>
      </c>
      <c r="AY31" s="49">
        <f t="shared" si="17"/>
        <v>61.238741018115576</v>
      </c>
    </row>
    <row r="32" spans="1:51" s="36" customFormat="1" ht="14.25" customHeight="1" x14ac:dyDescent="0.25">
      <c r="A32" s="37" t="s">
        <v>25</v>
      </c>
      <c r="B32" s="107">
        <v>274.39065865548122</v>
      </c>
      <c r="C32" s="108">
        <v>305.64168317985775</v>
      </c>
      <c r="D32" s="118">
        <f t="shared" si="0"/>
        <v>132.58106923751097</v>
      </c>
      <c r="E32" s="119">
        <f t="shared" si="1"/>
        <v>88.387379491673968</v>
      </c>
      <c r="F32" s="120">
        <v>868.90375240902392</v>
      </c>
      <c r="G32" s="118">
        <v>611.2833663597155</v>
      </c>
      <c r="H32" s="118">
        <f t="shared" si="2"/>
        <v>265.16213847502195</v>
      </c>
      <c r="I32" s="119">
        <f t="shared" si="3"/>
        <v>530.3242769500439</v>
      </c>
      <c r="J32" s="120">
        <v>365.85421154064159</v>
      </c>
      <c r="K32" s="118">
        <v>329.15258188600069</v>
      </c>
      <c r="L32" s="113">
        <f t="shared" si="4"/>
        <v>88.387379491673968</v>
      </c>
      <c r="M32" s="113">
        <f t="shared" si="5"/>
        <v>220.96844872918493</v>
      </c>
      <c r="N32" s="120">
        <v>297.25654687677132</v>
      </c>
      <c r="O32" s="118">
        <v>141.06539223685743</v>
      </c>
      <c r="P32" s="113">
        <f t="shared" si="6"/>
        <v>88.387379491673968</v>
      </c>
      <c r="Q32" s="114">
        <f t="shared" si="7"/>
        <v>176.77475898334794</v>
      </c>
      <c r="R32" s="121">
        <v>182.92710577032079</v>
      </c>
      <c r="S32" s="118">
        <v>70.532696118428717</v>
      </c>
      <c r="T32" s="118">
        <f t="shared" si="8"/>
        <v>88.387379491673968</v>
      </c>
      <c r="U32" s="122">
        <f t="shared" si="9"/>
        <v>88.387379491673968</v>
      </c>
      <c r="V32" s="120">
        <v>205.79299399161093</v>
      </c>
      <c r="W32" s="118">
        <v>117.55449353071454</v>
      </c>
      <c r="X32" s="118">
        <f t="shared" si="10"/>
        <v>132.58106923751097</v>
      </c>
      <c r="Y32" s="119">
        <f t="shared" si="11"/>
        <v>132.58106923751097</v>
      </c>
      <c r="Z32" s="52">
        <v>3</v>
      </c>
      <c r="AA32" s="46">
        <v>2</v>
      </c>
      <c r="AB32" s="46">
        <v>6</v>
      </c>
      <c r="AC32" s="46">
        <v>12</v>
      </c>
      <c r="AD32" s="47">
        <v>2</v>
      </c>
      <c r="AE32" s="46">
        <v>5</v>
      </c>
      <c r="AF32" s="47">
        <v>2</v>
      </c>
      <c r="AG32" s="47">
        <v>4</v>
      </c>
      <c r="AH32" s="47">
        <v>2</v>
      </c>
      <c r="AI32" s="47">
        <v>2</v>
      </c>
      <c r="AJ32" s="47">
        <v>3</v>
      </c>
      <c r="AK32" s="47">
        <v>3</v>
      </c>
      <c r="AL32" s="46">
        <v>4564</v>
      </c>
      <c r="AM32" s="47">
        <v>4564</v>
      </c>
      <c r="AN32" s="47">
        <v>21</v>
      </c>
      <c r="AO32" s="47">
        <v>30</v>
      </c>
      <c r="AP32" s="47">
        <v>5</v>
      </c>
      <c r="AQ32" s="47">
        <v>9</v>
      </c>
      <c r="AR32" s="47">
        <v>3</v>
      </c>
      <c r="AS32" s="47">
        <v>2</v>
      </c>
      <c r="AT32" s="48">
        <f t="shared" si="12"/>
        <v>928.0674846625767</v>
      </c>
      <c r="AU32" s="48">
        <f t="shared" si="13"/>
        <v>1325.8106923751095</v>
      </c>
      <c r="AV32" s="48">
        <f t="shared" si="14"/>
        <v>220.96844872918493</v>
      </c>
      <c r="AW32" s="48">
        <f t="shared" si="15"/>
        <v>397.74320771253281</v>
      </c>
      <c r="AX32" s="48">
        <f t="shared" si="16"/>
        <v>132.58106923751097</v>
      </c>
      <c r="AY32" s="49">
        <f t="shared" si="17"/>
        <v>88.387379491673968</v>
      </c>
    </row>
    <row r="33" spans="1:51" s="36" customFormat="1" ht="14.25" customHeight="1" x14ac:dyDescent="0.25">
      <c r="A33" s="37" t="s">
        <v>26</v>
      </c>
      <c r="B33" s="107">
        <v>189.56766917293234</v>
      </c>
      <c r="C33" s="108">
        <v>105.47157254230842</v>
      </c>
      <c r="D33" s="118">
        <f t="shared" si="0"/>
        <v>90.521497172605692</v>
      </c>
      <c r="E33" s="119">
        <f t="shared" si="1"/>
        <v>90.521497172605692</v>
      </c>
      <c r="F33" s="120">
        <v>597.13815789473676</v>
      </c>
      <c r="G33" s="118">
        <v>623.24111047727695</v>
      </c>
      <c r="H33" s="118">
        <f t="shared" si="2"/>
        <v>217.25159321425366</v>
      </c>
      <c r="I33" s="119">
        <f t="shared" si="3"/>
        <v>217.25159321425366</v>
      </c>
      <c r="J33" s="120">
        <v>199.04605263157896</v>
      </c>
      <c r="K33" s="118">
        <v>297.23806807377827</v>
      </c>
      <c r="L33" s="113">
        <f t="shared" si="4"/>
        <v>36.20859886904227</v>
      </c>
      <c r="M33" s="113">
        <f t="shared" si="5"/>
        <v>36.20859886904227</v>
      </c>
      <c r="N33" s="120">
        <v>151.65413533834584</v>
      </c>
      <c r="O33" s="118">
        <v>153.4131964251759</v>
      </c>
      <c r="P33" s="113">
        <f t="shared" si="6"/>
        <v>18.104299434521135</v>
      </c>
      <c r="Q33" s="114">
        <f t="shared" si="7"/>
        <v>36.20859886904227</v>
      </c>
      <c r="R33" s="121">
        <v>85.305451127819552</v>
      </c>
      <c r="S33" s="118">
        <v>95.883247765734922</v>
      </c>
      <c r="T33" s="118">
        <f t="shared" si="8"/>
        <v>54.312898303563415</v>
      </c>
      <c r="U33" s="122">
        <f t="shared" si="9"/>
        <v>36.20859886904227</v>
      </c>
      <c r="V33" s="120">
        <v>94.78383458646617</v>
      </c>
      <c r="W33" s="118">
        <v>76.706598212587949</v>
      </c>
      <c r="X33" s="118">
        <f t="shared" si="10"/>
        <v>54.312898303563415</v>
      </c>
      <c r="Y33" s="119">
        <f t="shared" si="11"/>
        <v>54.312898303563415</v>
      </c>
      <c r="Z33" s="52">
        <v>5</v>
      </c>
      <c r="AA33" s="46">
        <v>5</v>
      </c>
      <c r="AB33" s="46">
        <v>12</v>
      </c>
      <c r="AC33" s="46">
        <v>12</v>
      </c>
      <c r="AD33" s="47">
        <v>2</v>
      </c>
      <c r="AE33" s="46">
        <v>2</v>
      </c>
      <c r="AF33" s="47">
        <v>1</v>
      </c>
      <c r="AG33" s="47">
        <v>2</v>
      </c>
      <c r="AH33" s="47">
        <v>3</v>
      </c>
      <c r="AI33" s="47">
        <v>2</v>
      </c>
      <c r="AJ33" s="47">
        <v>3</v>
      </c>
      <c r="AK33" s="47">
        <v>3</v>
      </c>
      <c r="AL33" s="46">
        <v>11141</v>
      </c>
      <c r="AM33" s="47">
        <v>11141</v>
      </c>
      <c r="AN33" s="47">
        <v>47</v>
      </c>
      <c r="AO33" s="47">
        <v>36</v>
      </c>
      <c r="AP33" s="47">
        <v>11</v>
      </c>
      <c r="AQ33" s="47">
        <v>14</v>
      </c>
      <c r="AR33" s="47">
        <v>5</v>
      </c>
      <c r="AS33" s="47">
        <v>5</v>
      </c>
      <c r="AT33" s="48">
        <f t="shared" si="12"/>
        <v>850.90207342249346</v>
      </c>
      <c r="AU33" s="48">
        <f t="shared" si="13"/>
        <v>651.75477964276104</v>
      </c>
      <c r="AV33" s="48">
        <f t="shared" si="14"/>
        <v>199.14729377973251</v>
      </c>
      <c r="AW33" s="48">
        <f t="shared" si="15"/>
        <v>253.46019208329591</v>
      </c>
      <c r="AX33" s="48">
        <f t="shared" si="16"/>
        <v>90.521497172605692</v>
      </c>
      <c r="AY33" s="49">
        <f t="shared" si="17"/>
        <v>90.521497172605692</v>
      </c>
    </row>
    <row r="34" spans="1:51" s="36" customFormat="1" ht="14.25" customHeight="1" thickBot="1" x14ac:dyDescent="0.3">
      <c r="A34" s="38" t="s">
        <v>27</v>
      </c>
      <c r="B34" s="109">
        <v>237.22434578065273</v>
      </c>
      <c r="C34" s="110">
        <v>165.34018928385123</v>
      </c>
      <c r="D34" s="123">
        <f t="shared" si="0"/>
        <v>58.101685150511308</v>
      </c>
      <c r="E34" s="124">
        <f t="shared" si="1"/>
        <v>58.101685150511308</v>
      </c>
      <c r="F34" s="125">
        <v>741.32608056453978</v>
      </c>
      <c r="G34" s="123">
        <v>841.73187271778818</v>
      </c>
      <c r="H34" s="123">
        <f t="shared" si="2"/>
        <v>261.45758317730088</v>
      </c>
      <c r="I34" s="124">
        <f t="shared" si="3"/>
        <v>348.61011090306783</v>
      </c>
      <c r="J34" s="125">
        <v>415.14260511614225</v>
      </c>
      <c r="K34" s="123">
        <v>420.86593635889409</v>
      </c>
      <c r="L34" s="126">
        <f t="shared" si="4"/>
        <v>116.20337030102262</v>
      </c>
      <c r="M34" s="126">
        <f t="shared" si="5"/>
        <v>116.20337030102262</v>
      </c>
      <c r="N34" s="125">
        <v>237.22434578065273</v>
      </c>
      <c r="O34" s="123">
        <v>255.52574707504283</v>
      </c>
      <c r="P34" s="126">
        <f t="shared" si="6"/>
        <v>58.101685150511308</v>
      </c>
      <c r="Q34" s="127">
        <f t="shared" si="7"/>
        <v>116.20337030102262</v>
      </c>
      <c r="R34" s="128">
        <v>29.653043222581591</v>
      </c>
      <c r="S34" s="123">
        <v>0</v>
      </c>
      <c r="T34" s="123">
        <f t="shared" si="8"/>
        <v>0</v>
      </c>
      <c r="U34" s="129">
        <f t="shared" si="9"/>
        <v>0</v>
      </c>
      <c r="V34" s="125">
        <v>103.78565127903556</v>
      </c>
      <c r="W34" s="123">
        <v>225.46389447797898</v>
      </c>
      <c r="X34" s="123">
        <f t="shared" si="10"/>
        <v>145.25421287627827</v>
      </c>
      <c r="Y34" s="124">
        <f t="shared" si="11"/>
        <v>203.35589802678956</v>
      </c>
      <c r="Z34" s="54">
        <v>2</v>
      </c>
      <c r="AA34" s="56">
        <v>2</v>
      </c>
      <c r="AB34" s="56">
        <v>9</v>
      </c>
      <c r="AC34" s="56">
        <v>12</v>
      </c>
      <c r="AD34" s="57">
        <v>4</v>
      </c>
      <c r="AE34" s="56">
        <v>4</v>
      </c>
      <c r="AF34" s="57">
        <v>2</v>
      </c>
      <c r="AG34" s="57">
        <v>4</v>
      </c>
      <c r="AH34" s="57"/>
      <c r="AI34" s="57"/>
      <c r="AJ34" s="57">
        <v>5</v>
      </c>
      <c r="AK34" s="57">
        <v>7</v>
      </c>
      <c r="AL34" s="56">
        <v>6943</v>
      </c>
      <c r="AM34" s="57">
        <v>6943</v>
      </c>
      <c r="AN34" s="57">
        <v>30</v>
      </c>
      <c r="AO34" s="57">
        <v>29</v>
      </c>
      <c r="AP34" s="57">
        <v>14</v>
      </c>
      <c r="AQ34" s="57">
        <v>7</v>
      </c>
      <c r="AR34" s="57">
        <v>2</v>
      </c>
      <c r="AS34" s="57">
        <v>2</v>
      </c>
      <c r="AT34" s="64">
        <f t="shared" si="12"/>
        <v>871.52527725766959</v>
      </c>
      <c r="AU34" s="64">
        <f t="shared" si="13"/>
        <v>842.47443468241386</v>
      </c>
      <c r="AV34" s="64">
        <f t="shared" si="14"/>
        <v>406.71179605357912</v>
      </c>
      <c r="AW34" s="64">
        <f t="shared" si="15"/>
        <v>203.35589802678956</v>
      </c>
      <c r="AX34" s="64">
        <f t="shared" si="16"/>
        <v>58.101685150511308</v>
      </c>
      <c r="AY34" s="65">
        <f t="shared" si="17"/>
        <v>58.101685150511308</v>
      </c>
    </row>
    <row r="35" spans="1:51" s="36" customFormat="1" ht="14.25" customHeight="1" thickBot="1" x14ac:dyDescent="0.3">
      <c r="A35" s="39" t="s">
        <v>28</v>
      </c>
      <c r="B35" s="111">
        <v>184.87104108165892</v>
      </c>
      <c r="C35" s="112">
        <v>184.65234499385889</v>
      </c>
      <c r="D35" s="130">
        <f t="shared" si="0"/>
        <v>87.076558325518846</v>
      </c>
      <c r="E35" s="131">
        <f t="shared" si="1"/>
        <v>86.362816044162145</v>
      </c>
      <c r="F35" s="132">
        <v>552.33545128093169</v>
      </c>
      <c r="G35" s="130">
        <v>551.28091403963674</v>
      </c>
      <c r="H35" s="130">
        <f t="shared" si="2"/>
        <v>195.56538509173907</v>
      </c>
      <c r="I35" s="131">
        <f t="shared" si="3"/>
        <v>209.8402307188733</v>
      </c>
      <c r="J35" s="132">
        <v>264.96917181724422</v>
      </c>
      <c r="K35" s="130">
        <v>265.3182762437641</v>
      </c>
      <c r="L35" s="133">
        <f t="shared" si="4"/>
        <v>72.087970417027904</v>
      </c>
      <c r="M35" s="133">
        <f t="shared" si="5"/>
        <v>71.374228135671174</v>
      </c>
      <c r="N35" s="132">
        <v>163.9923814112457</v>
      </c>
      <c r="O35" s="130">
        <v>162.47877147492758</v>
      </c>
      <c r="P35" s="133">
        <f t="shared" si="6"/>
        <v>37.828340911905727</v>
      </c>
      <c r="Q35" s="134">
        <f t="shared" si="7"/>
        <v>49.248217413613119</v>
      </c>
      <c r="R35" s="135">
        <v>82.755414693637874</v>
      </c>
      <c r="S35" s="133">
        <v>67.667629531911018</v>
      </c>
      <c r="T35" s="133">
        <f t="shared" si="8"/>
        <v>28.549691254268478</v>
      </c>
      <c r="U35" s="136">
        <f t="shared" si="9"/>
        <v>29.977175816981898</v>
      </c>
      <c r="V35" s="137">
        <v>88.449594603750569</v>
      </c>
      <c r="W35" s="133">
        <v>83.724355183550927</v>
      </c>
      <c r="X35" s="133">
        <f t="shared" si="10"/>
        <v>67.805516728887625</v>
      </c>
      <c r="Y35" s="134">
        <f t="shared" si="11"/>
        <v>69.233001291601056</v>
      </c>
      <c r="Z35" s="62">
        <f>SUM(Z10:Z34)</f>
        <v>122</v>
      </c>
      <c r="AA35" s="63">
        <f t="shared" ref="AA35:AS35" si="18">SUM(AA10:AA34)</f>
        <v>121</v>
      </c>
      <c r="AB35" s="63">
        <f t="shared" si="18"/>
        <v>274</v>
      </c>
      <c r="AC35" s="63">
        <f t="shared" si="18"/>
        <v>294</v>
      </c>
      <c r="AD35" s="63">
        <f t="shared" si="18"/>
        <v>101</v>
      </c>
      <c r="AE35" s="63">
        <f t="shared" si="18"/>
        <v>100</v>
      </c>
      <c r="AF35" s="63">
        <f t="shared" si="18"/>
        <v>53</v>
      </c>
      <c r="AG35" s="63">
        <f t="shared" si="18"/>
        <v>69</v>
      </c>
      <c r="AH35" s="63">
        <f t="shared" si="18"/>
        <v>40</v>
      </c>
      <c r="AI35" s="63">
        <f t="shared" si="18"/>
        <v>42</v>
      </c>
      <c r="AJ35" s="63">
        <f t="shared" si="18"/>
        <v>95</v>
      </c>
      <c r="AK35" s="63">
        <f t="shared" si="18"/>
        <v>97</v>
      </c>
      <c r="AL35" s="63">
        <f t="shared" si="18"/>
        <v>282595</v>
      </c>
      <c r="AM35" s="63">
        <f t="shared" si="18"/>
        <v>282595</v>
      </c>
      <c r="AN35" s="63">
        <f t="shared" si="18"/>
        <v>931</v>
      </c>
      <c r="AO35" s="63">
        <f t="shared" si="18"/>
        <v>960</v>
      </c>
      <c r="AP35" s="63">
        <f t="shared" si="18"/>
        <v>290</v>
      </c>
      <c r="AQ35" s="63">
        <f t="shared" si="18"/>
        <v>301</v>
      </c>
      <c r="AR35" s="63">
        <f t="shared" si="18"/>
        <v>122</v>
      </c>
      <c r="AS35" s="63">
        <f t="shared" si="18"/>
        <v>121</v>
      </c>
      <c r="AT35" s="68">
        <f t="shared" si="12"/>
        <v>664.49406394309881</v>
      </c>
      <c r="AU35" s="68">
        <f t="shared" si="13"/>
        <v>685.19259010244343</v>
      </c>
      <c r="AV35" s="68">
        <f t="shared" si="14"/>
        <v>206.98526159344644</v>
      </c>
      <c r="AW35" s="68">
        <f t="shared" si="15"/>
        <v>214.83642668837027</v>
      </c>
      <c r="AX35" s="68">
        <f t="shared" si="16"/>
        <v>87.076558325518846</v>
      </c>
      <c r="AY35" s="69">
        <f t="shared" si="17"/>
        <v>86.362816044162145</v>
      </c>
    </row>
    <row r="36" spans="1:51" s="36" customFormat="1" ht="14.25" customHeight="1" x14ac:dyDescent="0.25">
      <c r="A36" s="40" t="s">
        <v>29</v>
      </c>
      <c r="B36" s="105">
        <v>173.21287930717014</v>
      </c>
      <c r="C36" s="106">
        <v>190.12068563882551</v>
      </c>
      <c r="D36" s="113">
        <f t="shared" si="0"/>
        <v>48.334010947735734</v>
      </c>
      <c r="E36" s="114">
        <f t="shared" si="1"/>
        <v>60.281743990996254</v>
      </c>
      <c r="F36" s="115">
        <v>584.24236047391446</v>
      </c>
      <c r="G36" s="113">
        <v>563.82763073249066</v>
      </c>
      <c r="H36" s="113">
        <f t="shared" si="2"/>
        <v>128.16659082770374</v>
      </c>
      <c r="I36" s="114">
        <f t="shared" si="3"/>
        <v>143.91587529381988</v>
      </c>
      <c r="J36" s="115">
        <v>377.32319113940304</v>
      </c>
      <c r="K36" s="113">
        <v>360.63809272569353</v>
      </c>
      <c r="L36" s="113">
        <f t="shared" si="4"/>
        <v>54.850956244059653</v>
      </c>
      <c r="M36" s="113">
        <f t="shared" si="5"/>
        <v>55.394035018753314</v>
      </c>
      <c r="N36" s="115">
        <v>128.58325454874611</v>
      </c>
      <c r="O36" s="113">
        <v>148.11366017034524</v>
      </c>
      <c r="P36" s="113">
        <f t="shared" si="6"/>
        <v>24.438544861214698</v>
      </c>
      <c r="Q36" s="114">
        <f t="shared" si="7"/>
        <v>31.498568932232278</v>
      </c>
      <c r="R36" s="116">
        <v>46.814291704640581</v>
      </c>
      <c r="S36" s="113">
        <v>35.161436132876076</v>
      </c>
      <c r="T36" s="113">
        <f t="shared" si="8"/>
        <v>21.180072213052735</v>
      </c>
      <c r="U36" s="117">
        <f t="shared" si="9"/>
        <v>16.83544201550346</v>
      </c>
      <c r="V36" s="115">
        <v>69.597247000898989</v>
      </c>
      <c r="W36" s="113">
        <v>68.144730204423553</v>
      </c>
      <c r="X36" s="113">
        <f t="shared" si="10"/>
        <v>54.307877469365991</v>
      </c>
      <c r="Y36" s="114">
        <f t="shared" si="11"/>
        <v>48.877089722429396</v>
      </c>
      <c r="Z36" s="58">
        <v>89</v>
      </c>
      <c r="AA36" s="59">
        <v>111</v>
      </c>
      <c r="AB36" s="59">
        <v>236</v>
      </c>
      <c r="AC36" s="59">
        <v>265</v>
      </c>
      <c r="AD36" s="60">
        <v>101</v>
      </c>
      <c r="AE36" s="59">
        <v>102</v>
      </c>
      <c r="AF36" s="61">
        <v>45</v>
      </c>
      <c r="AG36" s="60">
        <v>58</v>
      </c>
      <c r="AH36" s="60">
        <v>39</v>
      </c>
      <c r="AI36" s="60">
        <v>31</v>
      </c>
      <c r="AJ36" s="60">
        <v>100</v>
      </c>
      <c r="AK36" s="60">
        <v>90</v>
      </c>
      <c r="AL36" s="60">
        <v>371401</v>
      </c>
      <c r="AM36" s="60">
        <v>371401</v>
      </c>
      <c r="AN36" s="60">
        <v>755</v>
      </c>
      <c r="AO36" s="60">
        <v>769</v>
      </c>
      <c r="AP36" s="60">
        <v>182</v>
      </c>
      <c r="AQ36" s="60">
        <v>136</v>
      </c>
      <c r="AR36" s="60">
        <v>91</v>
      </c>
      <c r="AS36" s="60">
        <v>113</v>
      </c>
      <c r="AT36" s="66">
        <f t="shared" si="12"/>
        <v>410.02447489371326</v>
      </c>
      <c r="AU36" s="66">
        <f t="shared" si="13"/>
        <v>417.62757773942451</v>
      </c>
      <c r="AV36" s="66">
        <f t="shared" si="14"/>
        <v>98.840336994246101</v>
      </c>
      <c r="AW36" s="66">
        <f t="shared" si="15"/>
        <v>73.858713358337738</v>
      </c>
      <c r="AX36" s="66">
        <f t="shared" si="16"/>
        <v>49.420168497123051</v>
      </c>
      <c r="AY36" s="67">
        <f t="shared" si="17"/>
        <v>61.367901540383578</v>
      </c>
    </row>
    <row r="37" spans="1:51" s="36" customFormat="1" ht="14.25" customHeight="1" x14ac:dyDescent="0.25">
      <c r="A37" s="37" t="s">
        <v>30</v>
      </c>
      <c r="B37" s="107">
        <v>156.31991678818719</v>
      </c>
      <c r="C37" s="108">
        <v>184.02152742183495</v>
      </c>
      <c r="D37" s="118">
        <f t="shared" si="0"/>
        <v>60.102430393891424</v>
      </c>
      <c r="E37" s="119">
        <f t="shared" si="1"/>
        <v>60.102430393891424</v>
      </c>
      <c r="F37" s="120">
        <v>518.32393461346282</v>
      </c>
      <c r="G37" s="118">
        <v>558.26755509994871</v>
      </c>
      <c r="H37" s="118">
        <f t="shared" si="2"/>
        <v>150.25607598472857</v>
      </c>
      <c r="I37" s="119">
        <f t="shared" si="3"/>
        <v>150.25607598472857</v>
      </c>
      <c r="J37" s="120">
        <v>244.76408023413518</v>
      </c>
      <c r="K37" s="118">
        <v>277.06611993849305</v>
      </c>
      <c r="L37" s="113">
        <f t="shared" si="4"/>
        <v>75.128037992364284</v>
      </c>
      <c r="M37" s="113">
        <f t="shared" si="5"/>
        <v>78.884439891982495</v>
      </c>
      <c r="N37" s="120">
        <v>191.28621396449222</v>
      </c>
      <c r="O37" s="118">
        <v>202.63044592516658</v>
      </c>
      <c r="P37" s="113">
        <f t="shared" si="6"/>
        <v>37.564018996182142</v>
      </c>
      <c r="Q37" s="114">
        <f t="shared" si="7"/>
        <v>26.294813297327497</v>
      </c>
      <c r="R37" s="121">
        <v>45.250502228159448</v>
      </c>
      <c r="S37" s="118">
        <v>33.082521783700663</v>
      </c>
      <c r="T37" s="118">
        <f t="shared" si="8"/>
        <v>15.025607598472856</v>
      </c>
      <c r="U37" s="122">
        <f t="shared" si="9"/>
        <v>22.538411397709282</v>
      </c>
      <c r="V37" s="120">
        <v>113.12625557039861</v>
      </c>
      <c r="W37" s="118">
        <v>103.38288057406459</v>
      </c>
      <c r="X37" s="118">
        <f t="shared" si="10"/>
        <v>112.69205698854641</v>
      </c>
      <c r="Y37" s="119">
        <f t="shared" si="11"/>
        <v>67.615234193127847</v>
      </c>
      <c r="Z37" s="52">
        <v>16</v>
      </c>
      <c r="AA37" s="46">
        <v>16</v>
      </c>
      <c r="AB37" s="46">
        <v>40</v>
      </c>
      <c r="AC37" s="46">
        <v>40</v>
      </c>
      <c r="AD37" s="47">
        <v>20</v>
      </c>
      <c r="AE37" s="46">
        <v>21</v>
      </c>
      <c r="AF37" s="53">
        <v>10</v>
      </c>
      <c r="AG37" s="47">
        <v>7</v>
      </c>
      <c r="AH37" s="47">
        <v>4</v>
      </c>
      <c r="AI37" s="47">
        <v>6</v>
      </c>
      <c r="AJ37" s="47">
        <v>30</v>
      </c>
      <c r="AK37" s="47">
        <v>18</v>
      </c>
      <c r="AL37" s="46">
        <v>53695</v>
      </c>
      <c r="AM37" s="47">
        <v>53695</v>
      </c>
      <c r="AN37" s="47">
        <v>156</v>
      </c>
      <c r="AO37" s="47">
        <v>129</v>
      </c>
      <c r="AP37" s="47">
        <v>44</v>
      </c>
      <c r="AQ37" s="47">
        <v>23</v>
      </c>
      <c r="AR37" s="47">
        <v>16</v>
      </c>
      <c r="AS37" s="47">
        <v>17</v>
      </c>
      <c r="AT37" s="48">
        <f t="shared" si="12"/>
        <v>585.99869634044137</v>
      </c>
      <c r="AU37" s="48">
        <f t="shared" si="13"/>
        <v>484.57584505074959</v>
      </c>
      <c r="AV37" s="48">
        <f t="shared" si="14"/>
        <v>165.28168358320141</v>
      </c>
      <c r="AW37" s="48">
        <f t="shared" si="15"/>
        <v>86.397243691218918</v>
      </c>
      <c r="AX37" s="48">
        <f t="shared" si="16"/>
        <v>60.102430393891424</v>
      </c>
      <c r="AY37" s="49">
        <f t="shared" si="17"/>
        <v>63.858832293509636</v>
      </c>
    </row>
    <row r="38" spans="1:51" s="36" customFormat="1" ht="14.25" customHeight="1" x14ac:dyDescent="0.25">
      <c r="A38" s="37" t="s">
        <v>31</v>
      </c>
      <c r="B38" s="107">
        <v>165.87879694108599</v>
      </c>
      <c r="C38" s="108">
        <v>158.22837861072904</v>
      </c>
      <c r="D38" s="118">
        <f t="shared" si="0"/>
        <v>46.953384158761565</v>
      </c>
      <c r="E38" s="119">
        <f t="shared" si="1"/>
        <v>58.691730198451957</v>
      </c>
      <c r="F38" s="120">
        <v>555.80168325714521</v>
      </c>
      <c r="G38" s="118">
        <v>559.21810522696012</v>
      </c>
      <c r="H38" s="118">
        <f t="shared" si="2"/>
        <v>121.29624241013404</v>
      </c>
      <c r="I38" s="119">
        <f t="shared" si="3"/>
        <v>160.42406254243534</v>
      </c>
      <c r="J38" s="120">
        <v>260.66668090742081</v>
      </c>
      <c r="K38" s="118">
        <v>264.43646836313621</v>
      </c>
      <c r="L38" s="113">
        <f t="shared" si="4"/>
        <v>62.604512211682085</v>
      </c>
      <c r="M38" s="113">
        <f t="shared" si="5"/>
        <v>70.430076238142348</v>
      </c>
      <c r="N38" s="120">
        <v>208.96419874396548</v>
      </c>
      <c r="O38" s="118">
        <v>212.41617950481429</v>
      </c>
      <c r="P38" s="113">
        <f t="shared" si="6"/>
        <v>31.302256105841042</v>
      </c>
      <c r="Q38" s="114">
        <f t="shared" si="7"/>
        <v>46.953384158761565</v>
      </c>
      <c r="R38" s="121">
        <v>51.702482163455372</v>
      </c>
      <c r="S38" s="118">
        <v>41.182728679504812</v>
      </c>
      <c r="T38" s="118">
        <f t="shared" si="8"/>
        <v>23.476692079380783</v>
      </c>
      <c r="U38" s="122">
        <f t="shared" si="9"/>
        <v>11.738346039690391</v>
      </c>
      <c r="V38" s="120">
        <v>140.0275558593583</v>
      </c>
      <c r="W38" s="118">
        <v>86.700481430536456</v>
      </c>
      <c r="X38" s="118">
        <f t="shared" si="10"/>
        <v>136.94737046305454</v>
      </c>
      <c r="Y38" s="119">
        <f t="shared" si="11"/>
        <v>62.604512211682085</v>
      </c>
      <c r="Z38" s="52">
        <v>12</v>
      </c>
      <c r="AA38" s="46">
        <v>15</v>
      </c>
      <c r="AB38" s="46">
        <v>31</v>
      </c>
      <c r="AC38" s="46">
        <v>41</v>
      </c>
      <c r="AD38" s="47">
        <v>16</v>
      </c>
      <c r="AE38" s="46">
        <v>18</v>
      </c>
      <c r="AF38" s="53">
        <v>8</v>
      </c>
      <c r="AG38" s="47">
        <v>12</v>
      </c>
      <c r="AH38" s="47">
        <v>6</v>
      </c>
      <c r="AI38" s="47">
        <v>3</v>
      </c>
      <c r="AJ38" s="47">
        <v>35</v>
      </c>
      <c r="AK38" s="47">
        <v>16</v>
      </c>
      <c r="AL38" s="46">
        <v>51549</v>
      </c>
      <c r="AM38" s="47">
        <v>51549</v>
      </c>
      <c r="AN38" s="47">
        <v>143</v>
      </c>
      <c r="AO38" s="47">
        <v>127</v>
      </c>
      <c r="AP38" s="47">
        <v>34</v>
      </c>
      <c r="AQ38" s="47">
        <v>29</v>
      </c>
      <c r="AR38" s="47">
        <v>13</v>
      </c>
      <c r="AS38" s="47">
        <v>15</v>
      </c>
      <c r="AT38" s="48">
        <f t="shared" si="12"/>
        <v>559.5278278919086</v>
      </c>
      <c r="AU38" s="48">
        <f t="shared" si="13"/>
        <v>496.92331568022655</v>
      </c>
      <c r="AV38" s="48">
        <f t="shared" si="14"/>
        <v>133.03458844982444</v>
      </c>
      <c r="AW38" s="48">
        <f t="shared" si="15"/>
        <v>113.47067838367379</v>
      </c>
      <c r="AX38" s="48">
        <f t="shared" si="16"/>
        <v>50.866166171991694</v>
      </c>
      <c r="AY38" s="49">
        <f t="shared" si="17"/>
        <v>58.691730198451957</v>
      </c>
    </row>
    <row r="39" spans="1:51" s="36" customFormat="1" ht="14.25" customHeight="1" x14ac:dyDescent="0.25">
      <c r="A39" s="37" t="s">
        <v>32</v>
      </c>
      <c r="B39" s="107">
        <v>134.14958582743816</v>
      </c>
      <c r="C39" s="108">
        <v>134.93553357119688</v>
      </c>
      <c r="D39" s="118">
        <f t="shared" si="0"/>
        <v>58.240092398758392</v>
      </c>
      <c r="E39" s="119">
        <f t="shared" si="1"/>
        <v>80.080127048292795</v>
      </c>
      <c r="F39" s="120">
        <v>605.70570570570567</v>
      </c>
      <c r="G39" s="118">
        <v>355.73913396042815</v>
      </c>
      <c r="H39" s="118">
        <f t="shared" si="2"/>
        <v>138.32021944705119</v>
      </c>
      <c r="I39" s="119">
        <f t="shared" si="3"/>
        <v>94.640150147982382</v>
      </c>
      <c r="J39" s="120">
        <v>353.66708990870063</v>
      </c>
      <c r="K39" s="118">
        <v>184.00300032435936</v>
      </c>
      <c r="L39" s="113">
        <f t="shared" si="4"/>
        <v>43.680069299068791</v>
      </c>
      <c r="M39" s="113">
        <f t="shared" si="5"/>
        <v>7.280011549844799</v>
      </c>
      <c r="N39" s="120">
        <v>162.60555857871293</v>
      </c>
      <c r="O39" s="118">
        <v>110.40180019461563</v>
      </c>
      <c r="P39" s="113">
        <f t="shared" si="6"/>
        <v>21.840034649534395</v>
      </c>
      <c r="Q39" s="114">
        <f t="shared" si="7"/>
        <v>29.120046199379196</v>
      </c>
      <c r="R39" s="121">
        <v>20.325694822339116</v>
      </c>
      <c r="S39" s="118">
        <v>12.266866688290625</v>
      </c>
      <c r="T39" s="118">
        <f t="shared" si="8"/>
        <v>14.560023099689598</v>
      </c>
      <c r="U39" s="122">
        <f t="shared" si="9"/>
        <v>0</v>
      </c>
      <c r="V39" s="120">
        <v>97.563335147227761</v>
      </c>
      <c r="W39" s="118">
        <v>81.779111255270834</v>
      </c>
      <c r="X39" s="118">
        <f t="shared" si="10"/>
        <v>87.360138598137581</v>
      </c>
      <c r="Y39" s="119">
        <f t="shared" si="11"/>
        <v>58.240092398758392</v>
      </c>
      <c r="Z39" s="52">
        <v>8</v>
      </c>
      <c r="AA39" s="46">
        <v>11</v>
      </c>
      <c r="AB39" s="46">
        <v>19</v>
      </c>
      <c r="AC39" s="46">
        <v>13</v>
      </c>
      <c r="AD39" s="47">
        <v>6</v>
      </c>
      <c r="AE39" s="46">
        <v>1</v>
      </c>
      <c r="AF39" s="53">
        <v>3</v>
      </c>
      <c r="AG39" s="47">
        <v>4</v>
      </c>
      <c r="AH39" s="47">
        <v>2</v>
      </c>
      <c r="AI39" s="47"/>
      <c r="AJ39" s="47">
        <v>12</v>
      </c>
      <c r="AK39" s="47">
        <v>8</v>
      </c>
      <c r="AL39" s="47">
        <v>27706</v>
      </c>
      <c r="AM39" s="47">
        <v>27706</v>
      </c>
      <c r="AN39" s="47">
        <v>63</v>
      </c>
      <c r="AO39" s="47">
        <v>55</v>
      </c>
      <c r="AP39" s="47">
        <v>12</v>
      </c>
      <c r="AQ39" s="47">
        <v>13</v>
      </c>
      <c r="AR39" s="47">
        <v>10</v>
      </c>
      <c r="AS39" s="47">
        <v>11</v>
      </c>
      <c r="AT39" s="48">
        <f t="shared" si="12"/>
        <v>458.64072764022234</v>
      </c>
      <c r="AU39" s="48">
        <f t="shared" si="13"/>
        <v>400.40063524146393</v>
      </c>
      <c r="AV39" s="48">
        <f t="shared" si="14"/>
        <v>87.360138598137581</v>
      </c>
      <c r="AW39" s="48">
        <f t="shared" si="15"/>
        <v>94.640150147982382</v>
      </c>
      <c r="AX39" s="48">
        <f t="shared" si="16"/>
        <v>72.800115498447994</v>
      </c>
      <c r="AY39" s="49">
        <f t="shared" si="17"/>
        <v>80.080127048292795</v>
      </c>
    </row>
    <row r="40" spans="1:51" s="36" customFormat="1" ht="14.25" customHeight="1" thickBot="1" x14ac:dyDescent="0.3">
      <c r="A40" s="38" t="s">
        <v>33</v>
      </c>
      <c r="B40" s="109">
        <v>208.06557042181595</v>
      </c>
      <c r="C40" s="110">
        <v>213.50495863521914</v>
      </c>
      <c r="D40" s="123">
        <f t="shared" si="0"/>
        <v>108.51932246154988</v>
      </c>
      <c r="E40" s="124">
        <f t="shared" si="1"/>
        <v>63.614775236080959</v>
      </c>
      <c r="F40" s="125">
        <v>453.21213359207434</v>
      </c>
      <c r="G40" s="123">
        <v>621.85910282102668</v>
      </c>
      <c r="H40" s="123">
        <f t="shared" si="2"/>
        <v>138.45568727852915</v>
      </c>
      <c r="I40" s="124">
        <f t="shared" si="3"/>
        <v>145.93977848277396</v>
      </c>
      <c r="J40" s="125">
        <v>259.56694923909714</v>
      </c>
      <c r="K40" s="123">
        <v>323.36673346693385</v>
      </c>
      <c r="L40" s="126">
        <f t="shared" si="4"/>
        <v>52.38863842971373</v>
      </c>
      <c r="M40" s="126">
        <f t="shared" si="5"/>
        <v>41.162501623346508</v>
      </c>
      <c r="N40" s="125">
        <v>123.60330916147481</v>
      </c>
      <c r="O40" s="123">
        <v>211.43209495914908</v>
      </c>
      <c r="P40" s="126">
        <f t="shared" si="6"/>
        <v>37.420456021224098</v>
      </c>
      <c r="Q40" s="127">
        <f t="shared" si="7"/>
        <v>26.194319214856865</v>
      </c>
      <c r="R40" s="128">
        <v>55.621489122663668</v>
      </c>
      <c r="S40" s="123">
        <v>41.457273521401774</v>
      </c>
      <c r="T40" s="123">
        <f t="shared" si="8"/>
        <v>22.452273612734455</v>
      </c>
      <c r="U40" s="129">
        <f t="shared" si="9"/>
        <v>14.968182408489637</v>
      </c>
      <c r="V40" s="125">
        <v>96.822592176488612</v>
      </c>
      <c r="W40" s="123">
        <v>78.768819690663378</v>
      </c>
      <c r="X40" s="123">
        <f t="shared" si="10"/>
        <v>101.03523125730506</v>
      </c>
      <c r="Y40" s="124">
        <f t="shared" si="11"/>
        <v>74.840912042448196</v>
      </c>
      <c r="Z40" s="54">
        <v>29</v>
      </c>
      <c r="AA40" s="56">
        <v>17</v>
      </c>
      <c r="AB40" s="56">
        <v>37</v>
      </c>
      <c r="AC40" s="56">
        <v>39</v>
      </c>
      <c r="AD40" s="57">
        <v>14</v>
      </c>
      <c r="AE40" s="56">
        <v>11</v>
      </c>
      <c r="AF40" s="70">
        <v>10</v>
      </c>
      <c r="AG40" s="57">
        <v>7</v>
      </c>
      <c r="AH40" s="57">
        <v>6</v>
      </c>
      <c r="AI40" s="57">
        <v>4</v>
      </c>
      <c r="AJ40" s="57">
        <v>27</v>
      </c>
      <c r="AK40" s="57">
        <v>20</v>
      </c>
      <c r="AL40" s="57">
        <v>53901</v>
      </c>
      <c r="AM40" s="57">
        <v>53901</v>
      </c>
      <c r="AN40" s="57">
        <v>157</v>
      </c>
      <c r="AO40" s="57">
        <v>132</v>
      </c>
      <c r="AP40" s="57">
        <v>32</v>
      </c>
      <c r="AQ40" s="57">
        <v>35</v>
      </c>
      <c r="AR40" s="57">
        <v>29</v>
      </c>
      <c r="AS40" s="57">
        <v>18</v>
      </c>
      <c r="AT40" s="64">
        <f t="shared" si="12"/>
        <v>587.50115953321836</v>
      </c>
      <c r="AU40" s="64">
        <f t="shared" si="13"/>
        <v>493.95001948015806</v>
      </c>
      <c r="AV40" s="64">
        <f t="shared" si="14"/>
        <v>119.7454592679171</v>
      </c>
      <c r="AW40" s="64">
        <f t="shared" si="15"/>
        <v>130.97159607428432</v>
      </c>
      <c r="AX40" s="64">
        <f t="shared" si="16"/>
        <v>108.51932246154988</v>
      </c>
      <c r="AY40" s="65">
        <f t="shared" si="17"/>
        <v>67.356820838203376</v>
      </c>
    </row>
    <row r="41" spans="1:51" s="36" customFormat="1" ht="14.25" customHeight="1" thickBot="1" x14ac:dyDescent="0.3">
      <c r="A41" s="39" t="s">
        <v>34</v>
      </c>
      <c r="B41" s="111">
        <v>172.33106205510936</v>
      </c>
      <c r="C41" s="112">
        <v>186.05198426711803</v>
      </c>
      <c r="D41" s="130">
        <f t="shared" si="0"/>
        <v>55.641179968902932</v>
      </c>
      <c r="E41" s="131">
        <f t="shared" si="1"/>
        <v>61.422081783853884</v>
      </c>
      <c r="F41" s="132">
        <v>563.04364811592143</v>
      </c>
      <c r="G41" s="130">
        <v>558.15595280135403</v>
      </c>
      <c r="H41" s="130">
        <f t="shared" si="2"/>
        <v>131.15420992669976</v>
      </c>
      <c r="I41" s="131">
        <f t="shared" si="3"/>
        <v>143.79993264690498</v>
      </c>
      <c r="J41" s="132">
        <v>340.15941227504953</v>
      </c>
      <c r="K41" s="130">
        <v>330.75908314154316</v>
      </c>
      <c r="L41" s="133">
        <f t="shared" si="4"/>
        <v>56.725099059206229</v>
      </c>
      <c r="M41" s="133">
        <f t="shared" si="5"/>
        <v>55.279873605468495</v>
      </c>
      <c r="N41" s="132">
        <v>143.67744128585124</v>
      </c>
      <c r="O41" s="130">
        <v>163.94679801755944</v>
      </c>
      <c r="P41" s="133">
        <f t="shared" si="6"/>
        <v>27.459283621017029</v>
      </c>
      <c r="Q41" s="134">
        <f t="shared" si="7"/>
        <v>31.794959982230246</v>
      </c>
      <c r="R41" s="135">
        <v>46.664468109934603</v>
      </c>
      <c r="S41" s="133">
        <v>34.999878228467743</v>
      </c>
      <c r="T41" s="133">
        <f t="shared" si="8"/>
        <v>20.594462715762774</v>
      </c>
      <c r="U41" s="136">
        <f t="shared" si="9"/>
        <v>15.897479991115123</v>
      </c>
      <c r="V41" s="137">
        <v>84.732849989091775</v>
      </c>
      <c r="W41" s="133">
        <v>75.11669771840738</v>
      </c>
      <c r="X41" s="133">
        <f t="shared" si="10"/>
        <v>73.70649814062466</v>
      </c>
      <c r="Y41" s="134">
        <f t="shared" si="11"/>
        <v>54.918567242034058</v>
      </c>
      <c r="Z41" s="72">
        <f t="shared" ref="Z41:AK41" si="19">SUM(Z36:Z40)</f>
        <v>154</v>
      </c>
      <c r="AA41" s="73">
        <f t="shared" si="19"/>
        <v>170</v>
      </c>
      <c r="AB41" s="73">
        <f t="shared" si="19"/>
        <v>363</v>
      </c>
      <c r="AC41" s="73">
        <f t="shared" si="19"/>
        <v>398</v>
      </c>
      <c r="AD41" s="73">
        <f t="shared" si="19"/>
        <v>157</v>
      </c>
      <c r="AE41" s="73">
        <f t="shared" si="19"/>
        <v>153</v>
      </c>
      <c r="AF41" s="73">
        <f t="shared" si="19"/>
        <v>76</v>
      </c>
      <c r="AG41" s="73">
        <f t="shared" si="19"/>
        <v>88</v>
      </c>
      <c r="AH41" s="73">
        <f t="shared" si="19"/>
        <v>57</v>
      </c>
      <c r="AI41" s="73">
        <f t="shared" si="19"/>
        <v>44</v>
      </c>
      <c r="AJ41" s="73">
        <f t="shared" si="19"/>
        <v>204</v>
      </c>
      <c r="AK41" s="73">
        <f t="shared" si="19"/>
        <v>152</v>
      </c>
      <c r="AL41" s="73">
        <v>558252</v>
      </c>
      <c r="AM41" s="73">
        <f t="shared" ref="AM41:AQ41" si="20">SUM(AM36:AM40)</f>
        <v>558252</v>
      </c>
      <c r="AN41" s="73">
        <f t="shared" si="20"/>
        <v>1274</v>
      </c>
      <c r="AO41" s="73">
        <f t="shared" si="20"/>
        <v>1212</v>
      </c>
      <c r="AP41" s="73">
        <f t="shared" si="20"/>
        <v>304</v>
      </c>
      <c r="AQ41" s="73">
        <f t="shared" si="20"/>
        <v>236</v>
      </c>
      <c r="AR41" s="73">
        <f t="shared" ref="AR41:AS41" si="21">SUM(AR36:AR40)</f>
        <v>159</v>
      </c>
      <c r="AS41" s="73">
        <f t="shared" si="21"/>
        <v>174</v>
      </c>
      <c r="AT41" s="68">
        <f t="shared" si="12"/>
        <v>460.3043070154697</v>
      </c>
      <c r="AU41" s="68">
        <f t="shared" si="13"/>
        <v>437.90331248253472</v>
      </c>
      <c r="AV41" s="68">
        <f t="shared" si="14"/>
        <v>109.83713448406812</v>
      </c>
      <c r="AW41" s="68">
        <f t="shared" si="15"/>
        <v>85.268301770526563</v>
      </c>
      <c r="AX41" s="68">
        <f t="shared" si="16"/>
        <v>57.447711786075104</v>
      </c>
      <c r="AY41" s="69">
        <f t="shared" si="17"/>
        <v>62.867307237591625</v>
      </c>
    </row>
    <row r="42" spans="1:51" s="36" customFormat="1" ht="14.25" customHeight="1" thickBot="1" x14ac:dyDescent="0.3">
      <c r="A42" s="41" t="s">
        <v>35</v>
      </c>
      <c r="B42" s="152">
        <v>140.45591906451187</v>
      </c>
      <c r="C42" s="153">
        <v>152.34946464539382</v>
      </c>
      <c r="D42" s="138">
        <f t="shared" si="0"/>
        <v>85.337532907107928</v>
      </c>
      <c r="E42" s="139">
        <f t="shared" si="1"/>
        <v>85.337532907107928</v>
      </c>
      <c r="F42" s="140">
        <v>556.52345289712252</v>
      </c>
      <c r="G42" s="138">
        <v>347.46369129651225</v>
      </c>
      <c r="H42" s="138">
        <f t="shared" si="2"/>
        <v>180.15701391500562</v>
      </c>
      <c r="I42" s="139">
        <f t="shared" si="3"/>
        <v>109.04240315908235</v>
      </c>
      <c r="J42" s="183">
        <v>307.41295493364868</v>
      </c>
      <c r="K42" s="184">
        <v>171.05904802289831</v>
      </c>
      <c r="L42" s="177">
        <f t="shared" si="4"/>
        <v>47.409740503948846</v>
      </c>
      <c r="M42" s="178">
        <f t="shared" si="5"/>
        <v>23.704870251974423</v>
      </c>
      <c r="N42" s="182">
        <v>156.3565891472868</v>
      </c>
      <c r="O42" s="138">
        <v>112.25750026502703</v>
      </c>
      <c r="P42" s="113">
        <f t="shared" si="6"/>
        <v>33.186818352764199</v>
      </c>
      <c r="Q42" s="114">
        <f t="shared" si="7"/>
        <v>28.445844302369313</v>
      </c>
      <c r="R42" s="116">
        <v>21.200893443699908</v>
      </c>
      <c r="S42" s="113">
        <v>24.055178628220077</v>
      </c>
      <c r="T42" s="113">
        <f t="shared" si="8"/>
        <v>9.4819481007897704</v>
      </c>
      <c r="U42" s="117">
        <f t="shared" si="9"/>
        <v>4.7409740503948852</v>
      </c>
      <c r="V42" s="176">
        <v>108.65457889896203</v>
      </c>
      <c r="W42" s="177">
        <v>74.838333510018018</v>
      </c>
      <c r="X42" s="177">
        <f t="shared" si="10"/>
        <v>85.337532907107928</v>
      </c>
      <c r="Y42" s="178">
        <f t="shared" si="11"/>
        <v>56.891688604738626</v>
      </c>
      <c r="Z42" s="71">
        <f t="shared" ref="Z42:AG42" si="22">Z26+Z39</f>
        <v>18</v>
      </c>
      <c r="AA42" s="60">
        <f t="shared" si="22"/>
        <v>18</v>
      </c>
      <c r="AB42" s="60">
        <f t="shared" si="22"/>
        <v>38</v>
      </c>
      <c r="AC42" s="60">
        <f t="shared" si="22"/>
        <v>23</v>
      </c>
      <c r="AD42" s="60">
        <f t="shared" si="22"/>
        <v>10</v>
      </c>
      <c r="AE42" s="60">
        <f t="shared" si="22"/>
        <v>5</v>
      </c>
      <c r="AF42" s="60">
        <f t="shared" si="22"/>
        <v>7</v>
      </c>
      <c r="AG42" s="60">
        <f t="shared" si="22"/>
        <v>6</v>
      </c>
      <c r="AH42" s="60">
        <f>AH26+AH39</f>
        <v>2</v>
      </c>
      <c r="AI42" s="60">
        <f t="shared" ref="AI42:AN42" si="23">AI26+AI39</f>
        <v>1</v>
      </c>
      <c r="AJ42" s="60">
        <f t="shared" si="23"/>
        <v>18</v>
      </c>
      <c r="AK42" s="60">
        <f t="shared" si="23"/>
        <v>12</v>
      </c>
      <c r="AL42" s="60">
        <v>42544</v>
      </c>
      <c r="AM42" s="60">
        <f t="shared" si="23"/>
        <v>42544</v>
      </c>
      <c r="AN42" s="60">
        <f t="shared" si="23"/>
        <v>118</v>
      </c>
      <c r="AO42" s="60">
        <f t="shared" ref="AO42:AQ42" si="24">AO26+AO39</f>
        <v>95</v>
      </c>
      <c r="AP42" s="60">
        <f t="shared" si="24"/>
        <v>25</v>
      </c>
      <c r="AQ42" s="60">
        <f t="shared" si="24"/>
        <v>26</v>
      </c>
      <c r="AR42" s="60">
        <f t="shared" ref="AR42:AS42" si="25">AR26+AR39</f>
        <v>20</v>
      </c>
      <c r="AS42" s="60">
        <f t="shared" si="25"/>
        <v>18</v>
      </c>
      <c r="AT42" s="66">
        <f t="shared" si="12"/>
        <v>559.43493794659639</v>
      </c>
      <c r="AU42" s="66">
        <f t="shared" si="13"/>
        <v>450.39253478751408</v>
      </c>
      <c r="AV42" s="66">
        <f t="shared" si="14"/>
        <v>118.52435125987213</v>
      </c>
      <c r="AW42" s="66">
        <f t="shared" si="15"/>
        <v>123.26532531026702</v>
      </c>
      <c r="AX42" s="66">
        <f t="shared" si="16"/>
        <v>94.819481007897693</v>
      </c>
      <c r="AY42" s="67">
        <f t="shared" si="17"/>
        <v>85.337532907107928</v>
      </c>
    </row>
    <row r="43" spans="1:51" s="36" customFormat="1" ht="14.25" customHeight="1" thickBot="1" x14ac:dyDescent="0.3">
      <c r="A43" s="42" t="s">
        <v>80</v>
      </c>
      <c r="B43" s="152">
        <v>172.37592166631813</v>
      </c>
      <c r="C43" s="153">
        <v>148.07337597386507</v>
      </c>
      <c r="D43" s="138">
        <f t="shared" si="0"/>
        <v>64.213066134950822</v>
      </c>
      <c r="E43" s="139">
        <f t="shared" si="1"/>
        <v>67.592701194685063</v>
      </c>
      <c r="F43" s="159">
        <v>584.97786182505843</v>
      </c>
      <c r="G43" s="185">
        <v>586.74075229644041</v>
      </c>
      <c r="H43" s="138">
        <f t="shared" si="2"/>
        <v>141.94467250883864</v>
      </c>
      <c r="I43" s="139">
        <f t="shared" si="3"/>
        <v>165.60211792697845</v>
      </c>
      <c r="J43" s="179">
        <v>253.06252329736066</v>
      </c>
      <c r="K43" s="185">
        <v>272.08482835197708</v>
      </c>
      <c r="L43" s="180">
        <f t="shared" si="4"/>
        <v>67.592701194685063</v>
      </c>
      <c r="M43" s="181">
        <f t="shared" si="5"/>
        <v>70.972336254419318</v>
      </c>
      <c r="N43" s="159">
        <v>238.39223209171658</v>
      </c>
      <c r="O43" s="185">
        <v>229.51373275949086</v>
      </c>
      <c r="P43" s="113">
        <f t="shared" si="6"/>
        <v>33.796350597342531</v>
      </c>
      <c r="Q43" s="114">
        <f t="shared" si="7"/>
        <v>54.074160955748063</v>
      </c>
      <c r="R43" s="159">
        <v>62.348737623987418</v>
      </c>
      <c r="S43" s="185">
        <v>49.974764391179463</v>
      </c>
      <c r="T43" s="113">
        <f t="shared" si="8"/>
        <v>27.037080477874031</v>
      </c>
      <c r="U43" s="117">
        <f t="shared" si="9"/>
        <v>20.277810358405521</v>
      </c>
      <c r="V43" s="179">
        <v>139.36776645361891</v>
      </c>
      <c r="W43" s="185">
        <v>101.80044598203224</v>
      </c>
      <c r="X43" s="180">
        <f t="shared" si="10"/>
        <v>138.56503744910441</v>
      </c>
      <c r="Y43" s="181">
        <f t="shared" si="11"/>
        <v>67.592701194685063</v>
      </c>
      <c r="Z43" s="54">
        <f>Z14+Z38</f>
        <v>19</v>
      </c>
      <c r="AA43" s="56">
        <f t="shared" ref="AA43:AS43" si="26">AA14+AA38</f>
        <v>20</v>
      </c>
      <c r="AB43" s="56">
        <f t="shared" si="26"/>
        <v>42</v>
      </c>
      <c r="AC43" s="56">
        <f t="shared" si="26"/>
        <v>49</v>
      </c>
      <c r="AD43" s="56">
        <f t="shared" si="26"/>
        <v>20</v>
      </c>
      <c r="AE43" s="56">
        <f t="shared" si="26"/>
        <v>21</v>
      </c>
      <c r="AF43" s="56">
        <f t="shared" si="26"/>
        <v>10</v>
      </c>
      <c r="AG43" s="56">
        <f t="shared" si="26"/>
        <v>16</v>
      </c>
      <c r="AH43" s="56">
        <f t="shared" si="26"/>
        <v>8</v>
      </c>
      <c r="AI43" s="56">
        <f t="shared" si="26"/>
        <v>6</v>
      </c>
      <c r="AJ43" s="56">
        <f t="shared" si="26"/>
        <v>41</v>
      </c>
      <c r="AK43" s="56">
        <f t="shared" si="26"/>
        <v>20</v>
      </c>
      <c r="AL43" s="56">
        <v>59681</v>
      </c>
      <c r="AM43" s="56">
        <f t="shared" si="26"/>
        <v>59681</v>
      </c>
      <c r="AN43" s="56">
        <f t="shared" si="26"/>
        <v>186</v>
      </c>
      <c r="AO43" s="56">
        <f t="shared" si="26"/>
        <v>164</v>
      </c>
      <c r="AP43" s="56">
        <f t="shared" si="26"/>
        <v>46</v>
      </c>
      <c r="AQ43" s="56">
        <f t="shared" si="26"/>
        <v>42</v>
      </c>
      <c r="AR43" s="56">
        <f t="shared" si="26"/>
        <v>20</v>
      </c>
      <c r="AS43" s="56">
        <f t="shared" si="26"/>
        <v>20</v>
      </c>
      <c r="AT43" s="64">
        <f t="shared" si="12"/>
        <v>628.61212111057125</v>
      </c>
      <c r="AU43" s="64">
        <f t="shared" si="13"/>
        <v>554.26014979641764</v>
      </c>
      <c r="AV43" s="64">
        <f t="shared" si="14"/>
        <v>155.46321274777569</v>
      </c>
      <c r="AW43" s="64">
        <f t="shared" si="15"/>
        <v>141.94467250883864</v>
      </c>
      <c r="AX43" s="64">
        <f t="shared" si="16"/>
        <v>67.592701194685063</v>
      </c>
      <c r="AY43" s="65">
        <f t="shared" si="17"/>
        <v>67.592701194685063</v>
      </c>
    </row>
    <row r="44" spans="1:51" s="36" customFormat="1" ht="14.25" customHeight="1" thickBot="1" x14ac:dyDescent="0.3">
      <c r="A44" s="39" t="s">
        <v>36</v>
      </c>
      <c r="B44" s="154">
        <v>176.8</v>
      </c>
      <c r="C44" s="142">
        <v>184.3</v>
      </c>
      <c r="D44" s="130">
        <f t="shared" si="0"/>
        <v>66.206099326036721</v>
      </c>
      <c r="E44" s="141">
        <f t="shared" si="1"/>
        <v>69.80425689810393</v>
      </c>
      <c r="F44" s="142">
        <v>569.6</v>
      </c>
      <c r="G44" s="143">
        <v>568.29999999999995</v>
      </c>
      <c r="H44" s="130">
        <f t="shared" si="2"/>
        <v>152.80175822712098</v>
      </c>
      <c r="I44" s="141">
        <f t="shared" si="3"/>
        <v>165.99500265803408</v>
      </c>
      <c r="J44" s="144">
        <v>313.96578254987872</v>
      </c>
      <c r="K44" s="145">
        <v>308.19823294044028</v>
      </c>
      <c r="L44" s="133">
        <f t="shared" si="4"/>
        <v>61.888310239556063</v>
      </c>
      <c r="M44" s="146">
        <f t="shared" si="5"/>
        <v>60.688924382200327</v>
      </c>
      <c r="N44" s="144">
        <v>150.86321924218748</v>
      </c>
      <c r="O44" s="145">
        <v>163.57187601081375</v>
      </c>
      <c r="P44" s="133">
        <f t="shared" si="6"/>
        <v>30.944155119778031</v>
      </c>
      <c r="Q44" s="147">
        <f t="shared" si="7"/>
        <v>37.660715920970162</v>
      </c>
      <c r="R44" s="148">
        <v>60</v>
      </c>
      <c r="S44" s="149">
        <v>45.9</v>
      </c>
      <c r="T44" s="133">
        <f t="shared" si="8"/>
        <v>23.268085632701311</v>
      </c>
      <c r="U44" s="150">
        <f t="shared" si="9"/>
        <v>20.629436746518689</v>
      </c>
      <c r="V44" s="151">
        <v>86.8</v>
      </c>
      <c r="W44" s="149">
        <v>80.400000000000006</v>
      </c>
      <c r="X44" s="133">
        <f t="shared" si="10"/>
        <v>71.723274269873116</v>
      </c>
      <c r="Y44" s="147">
        <f t="shared" si="11"/>
        <v>59.729415696315741</v>
      </c>
      <c r="Z44" s="72">
        <f t="shared" ref="Z44:AG44" si="27">Z35+Z41</f>
        <v>276</v>
      </c>
      <c r="AA44" s="73">
        <f t="shared" si="27"/>
        <v>291</v>
      </c>
      <c r="AB44" s="73">
        <f t="shared" si="27"/>
        <v>637</v>
      </c>
      <c r="AC44" s="73">
        <f t="shared" si="27"/>
        <v>692</v>
      </c>
      <c r="AD44" s="73">
        <f t="shared" si="27"/>
        <v>258</v>
      </c>
      <c r="AE44" s="73">
        <f t="shared" si="27"/>
        <v>253</v>
      </c>
      <c r="AF44" s="73">
        <f t="shared" si="27"/>
        <v>129</v>
      </c>
      <c r="AG44" s="73">
        <f t="shared" si="27"/>
        <v>157</v>
      </c>
      <c r="AH44" s="73">
        <f>AH35+AH41</f>
        <v>97</v>
      </c>
      <c r="AI44" s="73">
        <f>AI35+AI41</f>
        <v>86</v>
      </c>
      <c r="AJ44" s="73">
        <f t="shared" ref="AJ44:AM44" si="28">AJ35+AJ41</f>
        <v>299</v>
      </c>
      <c r="AK44" s="73">
        <f t="shared" si="28"/>
        <v>249</v>
      </c>
      <c r="AL44" s="73">
        <v>840847</v>
      </c>
      <c r="AM44" s="73">
        <f t="shared" si="28"/>
        <v>840847</v>
      </c>
      <c r="AN44" s="73">
        <f t="shared" ref="AN44:AQ44" si="29">AN35+AN41</f>
        <v>2205</v>
      </c>
      <c r="AO44" s="73">
        <f t="shared" si="29"/>
        <v>2172</v>
      </c>
      <c r="AP44" s="73">
        <f t="shared" si="29"/>
        <v>594</v>
      </c>
      <c r="AQ44" s="73">
        <f t="shared" si="29"/>
        <v>537</v>
      </c>
      <c r="AR44" s="73">
        <f t="shared" ref="AR44:AS44" si="30">AR35+AR41</f>
        <v>281</v>
      </c>
      <c r="AS44" s="73">
        <f t="shared" si="30"/>
        <v>295</v>
      </c>
      <c r="AT44" s="68">
        <f t="shared" si="12"/>
        <v>528.92916309388033</v>
      </c>
      <c r="AU44" s="68">
        <f t="shared" si="13"/>
        <v>521.01321643533242</v>
      </c>
      <c r="AV44" s="68">
        <f t="shared" si="14"/>
        <v>142.48703985386163</v>
      </c>
      <c r="AW44" s="68">
        <f t="shared" si="15"/>
        <v>128.81404108000623</v>
      </c>
      <c r="AX44" s="68">
        <f t="shared" si="16"/>
        <v>67.405485183392457</v>
      </c>
      <c r="AY44" s="69">
        <f t="shared" si="17"/>
        <v>70.763765583988516</v>
      </c>
    </row>
    <row r="45" spans="1:51" ht="14.25" customHeight="1" x14ac:dyDescent="0.25">
      <c r="A45" s="6" t="s">
        <v>37</v>
      </c>
      <c r="B45" s="155">
        <v>190.2</v>
      </c>
      <c r="C45" s="156">
        <v>190.6</v>
      </c>
      <c r="D45" s="14"/>
      <c r="E45" s="15"/>
      <c r="F45" s="160">
        <v>644.29999999999995</v>
      </c>
      <c r="G45" s="161">
        <v>647.79999999999995</v>
      </c>
      <c r="H45" s="14"/>
      <c r="I45" s="15"/>
      <c r="J45" s="164"/>
      <c r="K45" s="165"/>
      <c r="L45" s="166"/>
      <c r="M45" s="166"/>
      <c r="N45" s="164"/>
      <c r="O45" s="165"/>
      <c r="P45" s="166"/>
      <c r="Q45" s="167"/>
      <c r="R45" s="168">
        <v>49.4</v>
      </c>
      <c r="S45" s="169">
        <v>48</v>
      </c>
      <c r="T45" s="12"/>
      <c r="U45" s="19"/>
      <c r="V45" s="174">
        <v>69.8</v>
      </c>
      <c r="W45" s="169">
        <v>70.900000000000006</v>
      </c>
      <c r="X45" s="12"/>
      <c r="Y45" s="16"/>
      <c r="Z45" s="4"/>
      <c r="AA45" s="4"/>
      <c r="AB45" s="4"/>
      <c r="AC45" s="4"/>
      <c r="AD45" s="4"/>
      <c r="AE45" s="4"/>
      <c r="AF45" s="4"/>
      <c r="AG45" s="4"/>
    </row>
    <row r="46" spans="1:51" ht="14.25" customHeight="1" thickBot="1" x14ac:dyDescent="0.3">
      <c r="A46" s="7" t="s">
        <v>38</v>
      </c>
      <c r="B46" s="157">
        <v>194.4</v>
      </c>
      <c r="C46" s="158">
        <v>198.5</v>
      </c>
      <c r="D46" s="17"/>
      <c r="E46" s="18"/>
      <c r="F46" s="162">
        <v>614.6</v>
      </c>
      <c r="G46" s="163">
        <v>610.29999999999995</v>
      </c>
      <c r="H46" s="17"/>
      <c r="I46" s="18"/>
      <c r="J46" s="162">
        <v>327.5</v>
      </c>
      <c r="K46" s="163">
        <v>327.5</v>
      </c>
      <c r="L46" s="170"/>
      <c r="M46" s="170"/>
      <c r="N46" s="162">
        <v>190.7</v>
      </c>
      <c r="O46" s="163">
        <v>184.8</v>
      </c>
      <c r="P46" s="170"/>
      <c r="Q46" s="171"/>
      <c r="R46" s="172">
        <v>46.2</v>
      </c>
      <c r="S46" s="173">
        <v>45.5</v>
      </c>
      <c r="T46" s="13"/>
      <c r="U46" s="20"/>
      <c r="V46" s="175">
        <v>64.3</v>
      </c>
      <c r="W46" s="173">
        <v>65.599999999999994</v>
      </c>
      <c r="X46" s="13"/>
      <c r="Y46" s="5"/>
      <c r="Z46" s="4"/>
      <c r="AA46" s="4"/>
      <c r="AB46" s="4"/>
      <c r="AC46" s="4"/>
      <c r="AD46" s="4"/>
    </row>
    <row r="48" spans="1:51" x14ac:dyDescent="0.25">
      <c r="A48" s="4"/>
      <c r="B48" s="4"/>
      <c r="C48" s="24"/>
      <c r="D48" s="104" t="s">
        <v>55</v>
      </c>
      <c r="E48" s="95" t="s">
        <v>56</v>
      </c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</row>
    <row r="49" spans="1:20" x14ac:dyDescent="0.25">
      <c r="A49" s="23"/>
      <c r="B49" s="23"/>
      <c r="C49" s="25"/>
      <c r="D49" s="104"/>
      <c r="E49" s="94" t="s">
        <v>57</v>
      </c>
      <c r="F49" s="31" t="s">
        <v>58</v>
      </c>
      <c r="G49" s="94" t="s">
        <v>59</v>
      </c>
      <c r="H49" s="31" t="s">
        <v>58</v>
      </c>
      <c r="I49" s="94" t="s">
        <v>60</v>
      </c>
      <c r="J49" s="95" t="s">
        <v>61</v>
      </c>
      <c r="K49" s="95"/>
      <c r="L49" s="94" t="s">
        <v>62</v>
      </c>
      <c r="M49" s="94" t="s">
        <v>63</v>
      </c>
      <c r="N49" s="94" t="s">
        <v>64</v>
      </c>
      <c r="O49" s="95" t="s">
        <v>65</v>
      </c>
      <c r="P49" s="95"/>
      <c r="Q49" s="95"/>
      <c r="R49" s="95"/>
      <c r="S49" s="95"/>
      <c r="T49" s="95"/>
    </row>
    <row r="50" spans="1:20" x14ac:dyDescent="0.25">
      <c r="A50" s="23"/>
      <c r="B50" s="23"/>
      <c r="C50" s="25"/>
      <c r="D50" s="104"/>
      <c r="E50" s="94"/>
      <c r="F50" s="94" t="s">
        <v>66</v>
      </c>
      <c r="G50" s="94"/>
      <c r="H50" s="94" t="s">
        <v>67</v>
      </c>
      <c r="I50" s="94"/>
      <c r="J50" s="94" t="s">
        <v>68</v>
      </c>
      <c r="K50" s="94" t="s">
        <v>69</v>
      </c>
      <c r="L50" s="94"/>
      <c r="M50" s="94"/>
      <c r="N50" s="94"/>
      <c r="O50" s="94" t="s">
        <v>70</v>
      </c>
      <c r="P50" s="32" t="s">
        <v>71</v>
      </c>
      <c r="Q50" s="94" t="s">
        <v>72</v>
      </c>
      <c r="R50" s="94" t="s">
        <v>73</v>
      </c>
      <c r="S50" s="94" t="s">
        <v>74</v>
      </c>
      <c r="T50" s="103" t="s">
        <v>75</v>
      </c>
    </row>
    <row r="51" spans="1:20" x14ac:dyDescent="0.25">
      <c r="A51" s="23"/>
      <c r="B51" s="23"/>
      <c r="C51" s="25"/>
      <c r="D51" s="10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 t="s">
        <v>76</v>
      </c>
      <c r="Q51" s="94"/>
      <c r="R51" s="94"/>
      <c r="S51" s="94"/>
      <c r="T51" s="103"/>
    </row>
    <row r="52" spans="1:20" ht="30" customHeight="1" x14ac:dyDescent="0.25">
      <c r="A52" s="23"/>
      <c r="B52" s="23"/>
      <c r="C52" s="25"/>
      <c r="D52" s="10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103"/>
    </row>
    <row r="53" spans="1:20" ht="33" customHeight="1" x14ac:dyDescent="0.25">
      <c r="A53" s="26"/>
      <c r="B53" s="26"/>
      <c r="C53" s="27"/>
      <c r="D53" s="10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103"/>
    </row>
    <row r="54" spans="1:20" ht="30.75" customHeight="1" x14ac:dyDescent="0.25">
      <c r="A54" s="96" t="s">
        <v>36</v>
      </c>
      <c r="B54" s="99" t="s">
        <v>77</v>
      </c>
      <c r="C54" s="29">
        <v>2017</v>
      </c>
      <c r="D54" s="22">
        <f t="shared" ref="D54:T54" si="31">D58*100000/$AL$44*2.017</f>
        <v>528.92916309388033</v>
      </c>
      <c r="E54" s="22">
        <f t="shared" si="31"/>
        <v>29.025137748008852</v>
      </c>
      <c r="F54" s="22">
        <f t="shared" si="31"/>
        <v>10.314718373259344</v>
      </c>
      <c r="G54" s="22">
        <f t="shared" si="31"/>
        <v>67.405485183392457</v>
      </c>
      <c r="H54" s="22">
        <f t="shared" si="31"/>
        <v>66.206099326036721</v>
      </c>
      <c r="I54" s="22">
        <f t="shared" si="31"/>
        <v>152.80175822712098</v>
      </c>
      <c r="J54" s="22">
        <f t="shared" si="31"/>
        <v>61.888310239556063</v>
      </c>
      <c r="K54" s="22">
        <f t="shared" si="31"/>
        <v>30.944155119778031</v>
      </c>
      <c r="L54" s="22">
        <f t="shared" si="31"/>
        <v>23.268085632701311</v>
      </c>
      <c r="M54" s="22">
        <f t="shared" si="31"/>
        <v>71.723274269873116</v>
      </c>
      <c r="N54" s="22">
        <f t="shared" si="31"/>
        <v>142.48703985386163</v>
      </c>
      <c r="O54" s="22">
        <f t="shared" si="31"/>
        <v>17.51103351739377</v>
      </c>
      <c r="P54" s="22">
        <f t="shared" si="31"/>
        <v>11.274227059143934</v>
      </c>
      <c r="Q54" s="22">
        <f t="shared" si="31"/>
        <v>16.071770488566884</v>
      </c>
      <c r="R54" s="22">
        <f t="shared" si="31"/>
        <v>44.617153893633443</v>
      </c>
      <c r="S54" s="22">
        <f t="shared" si="31"/>
        <v>10.074841201788196</v>
      </c>
      <c r="T54" s="22">
        <f t="shared" si="31"/>
        <v>0.23987717147114751</v>
      </c>
    </row>
    <row r="55" spans="1:20" x14ac:dyDescent="0.25">
      <c r="A55" s="97"/>
      <c r="B55" s="100"/>
      <c r="C55" s="28">
        <v>2018</v>
      </c>
      <c r="D55" s="22">
        <f t="shared" ref="D55:T55" si="32">D59*100000/$AM$44*2.017</f>
        <v>521.01321643533242</v>
      </c>
      <c r="E55" s="22">
        <f t="shared" si="32"/>
        <v>32.383418148604918</v>
      </c>
      <c r="F55" s="22">
        <f t="shared" si="32"/>
        <v>7.6760694870767203</v>
      </c>
      <c r="G55" s="22">
        <f t="shared" si="32"/>
        <v>70.763765583988516</v>
      </c>
      <c r="H55" s="22">
        <f t="shared" si="32"/>
        <v>69.80425689810393</v>
      </c>
      <c r="I55" s="22">
        <f t="shared" si="32"/>
        <v>165.99500265803408</v>
      </c>
      <c r="J55" s="22">
        <f t="shared" si="32"/>
        <v>60.688924382200327</v>
      </c>
      <c r="K55" s="22">
        <f t="shared" si="32"/>
        <v>37.660715920970162</v>
      </c>
      <c r="L55" s="22">
        <f t="shared" si="32"/>
        <v>20.629436746518689</v>
      </c>
      <c r="M55" s="22">
        <f t="shared" si="32"/>
        <v>59.729415696315741</v>
      </c>
      <c r="N55" s="22">
        <f t="shared" si="32"/>
        <v>128.81404108000623</v>
      </c>
      <c r="O55" s="22">
        <f t="shared" si="32"/>
        <v>13.67299877385541</v>
      </c>
      <c r="P55" s="22">
        <f t="shared" si="32"/>
        <v>11.993858573557375</v>
      </c>
      <c r="Q55" s="22">
        <f t="shared" si="32"/>
        <v>17.990787860336063</v>
      </c>
      <c r="R55" s="22">
        <f t="shared" si="32"/>
        <v>38.860101778325898</v>
      </c>
      <c r="S55" s="22">
        <f t="shared" si="32"/>
        <v>9.3552096873747548</v>
      </c>
      <c r="T55" s="22">
        <f t="shared" si="32"/>
        <v>0.23987717147114751</v>
      </c>
    </row>
    <row r="56" spans="1:20" x14ac:dyDescent="0.25">
      <c r="A56" s="97"/>
      <c r="B56" s="28" t="s">
        <v>78</v>
      </c>
      <c r="C56" s="30" t="s">
        <v>82</v>
      </c>
      <c r="D56" s="22">
        <f>(D55*100/D54)-100</f>
        <v>-1.4965986394557831</v>
      </c>
      <c r="E56" s="22">
        <f t="shared" ref="E56:T56" si="33">(E55*100/E54)-100</f>
        <v>11.570247933884303</v>
      </c>
      <c r="F56" s="22">
        <f t="shared" si="33"/>
        <v>-25.581395348837219</v>
      </c>
      <c r="G56" s="22">
        <f t="shared" si="33"/>
        <v>4.9822064056939439</v>
      </c>
      <c r="H56" s="22">
        <f t="shared" si="33"/>
        <v>5.4347826086956417</v>
      </c>
      <c r="I56" s="22">
        <f t="shared" si="33"/>
        <v>8.6342229199371872</v>
      </c>
      <c r="J56" s="22">
        <f t="shared" si="33"/>
        <v>-1.9379844961240167</v>
      </c>
      <c r="K56" s="22">
        <f t="shared" si="33"/>
        <v>21.705426356589143</v>
      </c>
      <c r="L56" s="22">
        <f t="shared" si="33"/>
        <v>-11.340206185566998</v>
      </c>
      <c r="M56" s="22">
        <f t="shared" si="33"/>
        <v>-16.722408026755858</v>
      </c>
      <c r="N56" s="22">
        <f t="shared" si="33"/>
        <v>-9.5959595959595987</v>
      </c>
      <c r="O56" s="22">
        <f t="shared" si="33"/>
        <v>-21.917808219178085</v>
      </c>
      <c r="P56" s="22">
        <f t="shared" si="33"/>
        <v>6.3829787234042357</v>
      </c>
      <c r="Q56" s="22">
        <f t="shared" si="33"/>
        <v>11.940298507462686</v>
      </c>
      <c r="R56" s="22">
        <f t="shared" si="33"/>
        <v>-12.903225806451616</v>
      </c>
      <c r="S56" s="22">
        <f t="shared" si="33"/>
        <v>-7.1428571428571246</v>
      </c>
      <c r="T56" s="22">
        <f t="shared" si="33"/>
        <v>0</v>
      </c>
    </row>
    <row r="57" spans="1:20" x14ac:dyDescent="0.25">
      <c r="A57" s="97"/>
      <c r="B57" s="28"/>
      <c r="C57" s="28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</row>
    <row r="58" spans="1:20" x14ac:dyDescent="0.25">
      <c r="A58" s="98"/>
      <c r="B58" s="101" t="s">
        <v>79</v>
      </c>
      <c r="C58" s="28">
        <v>2017</v>
      </c>
      <c r="D58" s="55">
        <v>2205</v>
      </c>
      <c r="E58" s="55">
        <v>121</v>
      </c>
      <c r="F58" s="55">
        <v>43</v>
      </c>
      <c r="G58" s="55">
        <v>281</v>
      </c>
      <c r="H58" s="55">
        <v>276</v>
      </c>
      <c r="I58" s="55">
        <v>637</v>
      </c>
      <c r="J58" s="55">
        <v>258</v>
      </c>
      <c r="K58" s="55">
        <v>129</v>
      </c>
      <c r="L58" s="55">
        <v>97</v>
      </c>
      <c r="M58" s="55">
        <v>299</v>
      </c>
      <c r="N58" s="55">
        <v>594</v>
      </c>
      <c r="O58" s="55">
        <v>73</v>
      </c>
      <c r="P58" s="55">
        <v>47</v>
      </c>
      <c r="Q58" s="55">
        <v>67</v>
      </c>
      <c r="R58" s="55">
        <v>186</v>
      </c>
      <c r="S58" s="55">
        <v>42</v>
      </c>
      <c r="T58" s="55">
        <v>1</v>
      </c>
    </row>
    <row r="59" spans="1:20" x14ac:dyDescent="0.25">
      <c r="A59" s="98"/>
      <c r="B59" s="102"/>
      <c r="C59" s="28">
        <v>2018</v>
      </c>
      <c r="D59" s="44">
        <v>2172</v>
      </c>
      <c r="E59" s="44">
        <v>135</v>
      </c>
      <c r="F59" s="44">
        <v>32</v>
      </c>
      <c r="G59" s="44">
        <v>295</v>
      </c>
      <c r="H59" s="44">
        <v>291</v>
      </c>
      <c r="I59" s="44">
        <v>692</v>
      </c>
      <c r="J59" s="44">
        <v>253</v>
      </c>
      <c r="K59" s="44">
        <v>157</v>
      </c>
      <c r="L59" s="44">
        <v>86</v>
      </c>
      <c r="M59" s="44">
        <v>249</v>
      </c>
      <c r="N59" s="44">
        <v>537</v>
      </c>
      <c r="O59" s="44">
        <v>57</v>
      </c>
      <c r="P59" s="44">
        <v>50</v>
      </c>
      <c r="Q59" s="44">
        <v>75</v>
      </c>
      <c r="R59" s="44">
        <v>162</v>
      </c>
      <c r="S59" s="44">
        <v>39</v>
      </c>
      <c r="T59" s="44">
        <v>1</v>
      </c>
    </row>
    <row r="60" spans="1:20" ht="30" x14ac:dyDescent="0.25">
      <c r="B60" s="99"/>
      <c r="C60" s="43" t="s">
        <v>81</v>
      </c>
      <c r="D60" s="21">
        <f>D58-D59</f>
        <v>33</v>
      </c>
      <c r="E60" s="21">
        <f t="shared" ref="E60:T60" si="34">E58-E59</f>
        <v>-14</v>
      </c>
      <c r="F60" s="21">
        <f t="shared" si="34"/>
        <v>11</v>
      </c>
      <c r="G60" s="21">
        <f t="shared" si="34"/>
        <v>-14</v>
      </c>
      <c r="H60" s="21">
        <f t="shared" si="34"/>
        <v>-15</v>
      </c>
      <c r="I60" s="21">
        <f t="shared" si="34"/>
        <v>-55</v>
      </c>
      <c r="J60" s="21">
        <f t="shared" si="34"/>
        <v>5</v>
      </c>
      <c r="K60" s="21">
        <f t="shared" si="34"/>
        <v>-28</v>
      </c>
      <c r="L60" s="21">
        <f t="shared" si="34"/>
        <v>11</v>
      </c>
      <c r="M60" s="21">
        <f t="shared" si="34"/>
        <v>50</v>
      </c>
      <c r="N60" s="21">
        <f t="shared" si="34"/>
        <v>57</v>
      </c>
      <c r="O60" s="21">
        <f t="shared" si="34"/>
        <v>16</v>
      </c>
      <c r="P60" s="21">
        <f t="shared" si="34"/>
        <v>-3</v>
      </c>
      <c r="Q60" s="21">
        <f t="shared" si="34"/>
        <v>-8</v>
      </c>
      <c r="R60" s="21">
        <f t="shared" si="34"/>
        <v>24</v>
      </c>
      <c r="S60" s="21">
        <f t="shared" si="34"/>
        <v>3</v>
      </c>
      <c r="T60" s="21">
        <f t="shared" si="34"/>
        <v>0</v>
      </c>
    </row>
  </sheetData>
  <mergeCells count="57">
    <mergeCell ref="AL8:AM8"/>
    <mergeCell ref="A54:A59"/>
    <mergeCell ref="B54:B55"/>
    <mergeCell ref="R50:R53"/>
    <mergeCell ref="S50:S53"/>
    <mergeCell ref="O50:O53"/>
    <mergeCell ref="Q50:Q53"/>
    <mergeCell ref="B58:B60"/>
    <mergeCell ref="T50:T53"/>
    <mergeCell ref="P51:P53"/>
    <mergeCell ref="D48:D53"/>
    <mergeCell ref="E48:T48"/>
    <mergeCell ref="E49:E53"/>
    <mergeCell ref="G49:G53"/>
    <mergeCell ref="I49:I53"/>
    <mergeCell ref="J49:K49"/>
    <mergeCell ref="L49:L53"/>
    <mergeCell ref="M49:M53"/>
    <mergeCell ref="N49:N53"/>
    <mergeCell ref="O49:T49"/>
    <mergeCell ref="F50:F53"/>
    <mergeCell ref="H50:H53"/>
    <mergeCell ref="J50:J53"/>
    <mergeCell ref="K50:K53"/>
    <mergeCell ref="A4:Y4"/>
    <mergeCell ref="AD8:AE8"/>
    <mergeCell ref="AF8:AG8"/>
    <mergeCell ref="J6:M7"/>
    <mergeCell ref="N6:Q7"/>
    <mergeCell ref="J8:K8"/>
    <mergeCell ref="L8:M8"/>
    <mergeCell ref="N8:O8"/>
    <mergeCell ref="P8:Q8"/>
    <mergeCell ref="AB8:AC8"/>
    <mergeCell ref="X8:Y8"/>
    <mergeCell ref="F5:R5"/>
    <mergeCell ref="AH8:AI8"/>
    <mergeCell ref="AJ8:AK8"/>
    <mergeCell ref="A6:A9"/>
    <mergeCell ref="R6:U7"/>
    <mergeCell ref="V6:Y7"/>
    <mergeCell ref="R8:S8"/>
    <mergeCell ref="T8:U8"/>
    <mergeCell ref="V8:W8"/>
    <mergeCell ref="F6:I7"/>
    <mergeCell ref="F8:G8"/>
    <mergeCell ref="H8:I8"/>
    <mergeCell ref="B6:E7"/>
    <mergeCell ref="B8:C8"/>
    <mergeCell ref="D8:E8"/>
    <mergeCell ref="Z8:AA8"/>
    <mergeCell ref="AX8:AY8"/>
    <mergeCell ref="AN8:AO8"/>
    <mergeCell ref="AP8:AQ8"/>
    <mergeCell ref="AT8:AU8"/>
    <mergeCell ref="AV8:AW8"/>
    <mergeCell ref="AR8:AS8"/>
  </mergeCells>
  <pageMargins left="0.7" right="0.7" top="0.75" bottom="0.75" header="0.3" footer="0.3"/>
  <pageSetup paperSize="9" scale="53" orientation="landscape" verticalDpi="0" r:id="rId1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2018-07-30T14:18:32Z</dcterms:modified>
</cp:coreProperties>
</file>