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625" yWindow="105" windowWidth="13710" windowHeight="13140" activeTab="1"/>
  </bookViews>
  <sheets>
    <sheet name="абс" sheetId="1" r:id="rId1"/>
    <sheet name="на 100 тыс" sheetId="2" r:id="rId2"/>
    <sheet name="Лист1" sheetId="3" r:id="rId3"/>
  </sheets>
  <definedNames>
    <definedName name="_xlnm.Print_Area" localSheetId="0">'абс'!$A$1:$AN$41</definedName>
    <definedName name="_xlnm.Print_Area" localSheetId="1">'на 100 тыс'!$A$2:$AR$43</definedName>
  </definedNames>
  <calcPr fullCalcOnLoad="1"/>
</workbook>
</file>

<file path=xl/sharedStrings.xml><?xml version="1.0" encoding="utf-8"?>
<sst xmlns="http://schemas.openxmlformats.org/spreadsheetml/2006/main" count="292" uniqueCount="79">
  <si>
    <t>Территории</t>
  </si>
  <si>
    <t>Алнашский р-н</t>
  </si>
  <si>
    <t>Балезинский р-н</t>
  </si>
  <si>
    <t>Вавожский р-н</t>
  </si>
  <si>
    <t>Воткинский р-н</t>
  </si>
  <si>
    <t>Глазовский р-н</t>
  </si>
  <si>
    <t>Граховский р-н</t>
  </si>
  <si>
    <t>Дебесский р-н</t>
  </si>
  <si>
    <t>Завьяловский р-н</t>
  </si>
  <si>
    <t>Игринский р-н</t>
  </si>
  <si>
    <t>Камбарский р-н</t>
  </si>
  <si>
    <t>Каракулинский р-н</t>
  </si>
  <si>
    <t>Кезский р-н</t>
  </si>
  <si>
    <t>Кизнерский р-н</t>
  </si>
  <si>
    <t>Киясовский р-н</t>
  </si>
  <si>
    <t>Красногорский р-н</t>
  </si>
  <si>
    <t>М-Пургинский р-н</t>
  </si>
  <si>
    <t>Можгинский р-н</t>
  </si>
  <si>
    <t>Сарапульский р-н</t>
  </si>
  <si>
    <t>Селтинский р-н</t>
  </si>
  <si>
    <t>Сюмсинский р-н</t>
  </si>
  <si>
    <t>Увинский р-н</t>
  </si>
  <si>
    <t>Шарканский р-н</t>
  </si>
  <si>
    <t>Юкаменский р-н</t>
  </si>
  <si>
    <t>Як-Бодьинский р-н</t>
  </si>
  <si>
    <t>Ярский р-н</t>
  </si>
  <si>
    <t>Итого по районам</t>
  </si>
  <si>
    <t>г.Ижевск</t>
  </si>
  <si>
    <t>г.Воткинск</t>
  </si>
  <si>
    <t>г.Глазов</t>
  </si>
  <si>
    <t>г.Можга</t>
  </si>
  <si>
    <t>г.Сарапул</t>
  </si>
  <si>
    <t>Итого по городам</t>
  </si>
  <si>
    <t>г.Можга+Можгин.р-н</t>
  </si>
  <si>
    <t>Итого по УР</t>
  </si>
  <si>
    <t>Новообразования</t>
  </si>
  <si>
    <t>всего</t>
  </si>
  <si>
    <t xml:space="preserve">из них злокачественные </t>
  </si>
  <si>
    <t>Сердечно-сосудистые заболевания</t>
  </si>
  <si>
    <t>ИБС</t>
  </si>
  <si>
    <t>в т.ч.ОИМ</t>
  </si>
  <si>
    <t>ЦВБ</t>
  </si>
  <si>
    <t>в т.ч.ОНМК</t>
  </si>
  <si>
    <t>Несчастные случаи, травмы и отравления</t>
  </si>
  <si>
    <t>в т.ч. ДТП</t>
  </si>
  <si>
    <t>суициды</t>
  </si>
  <si>
    <t>Симптомы, признаки и др.отклонения от нормы</t>
  </si>
  <si>
    <t>Болезни органов пищеварения</t>
  </si>
  <si>
    <t>Болезни органов дыхания</t>
  </si>
  <si>
    <t>Туберкулез</t>
  </si>
  <si>
    <t>население</t>
  </si>
  <si>
    <t>ПФО</t>
  </si>
  <si>
    <t>РФ</t>
  </si>
  <si>
    <t>Алкогольная кардиодистрофия</t>
  </si>
  <si>
    <t>старость</t>
  </si>
  <si>
    <t>Сахарный диабет</t>
  </si>
  <si>
    <t>Пневмонии</t>
  </si>
  <si>
    <t>доля старости</t>
  </si>
  <si>
    <t>доля с/м</t>
  </si>
  <si>
    <t>7 мес 2016</t>
  </si>
  <si>
    <t>8 мес 2016</t>
  </si>
  <si>
    <t>9 мес 2016</t>
  </si>
  <si>
    <t>10 мес 2016</t>
  </si>
  <si>
    <t>11 мес 2016</t>
  </si>
  <si>
    <t>12 мес 2016</t>
  </si>
  <si>
    <t>всего умерло</t>
  </si>
  <si>
    <t>Болезни нервной системы</t>
  </si>
  <si>
    <t>Психические болезни</t>
  </si>
  <si>
    <t>1 мес 2017</t>
  </si>
  <si>
    <t>2 мес 2017</t>
  </si>
  <si>
    <t>3 мес 2017</t>
  </si>
  <si>
    <t>4 мес 2017</t>
  </si>
  <si>
    <t>5 мес 2017</t>
  </si>
  <si>
    <t>Число умерших от некоторых причин в разрезе территорий Удмуртской Республики за  6 мес 2016- 2017гг.</t>
  </si>
  <si>
    <t>Число умерших от некоторых причин в разрезе территорий Удмуртской Республики за  6 месяцев 2016- 2017гг.</t>
  </si>
  <si>
    <t>Число умерших от некоторых причин в разрезе территорий Удмуртской Республики за 2013, 2014, 2015 , 2016, 6 месяцев 2017 года</t>
  </si>
  <si>
    <t>6 мес 2017</t>
  </si>
  <si>
    <t>Смертность населения за 2013, 2014, 2015,2016, 6 месяцев 2017 года</t>
  </si>
  <si>
    <t>за январь-июнь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</si>
</sst>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0"/>
    <numFmt numFmtId="173" formatCode="0.00000"/>
    <numFmt numFmtId="174" formatCode="0.0000"/>
    <numFmt numFmtId="175" formatCode="0.000"/>
    <numFmt numFmtId="176" formatCode="0.0"/>
    <numFmt numFmtId="177" formatCode="0.0000000"/>
    <numFmt numFmtId="178" formatCode="0.00000000"/>
    <numFmt numFmtId="179" formatCode="0.000000000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1">
    <font>
      <sz val="10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8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28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" fillId="0" borderId="12" xfId="0" applyFont="1" applyBorder="1" applyAlignment="1">
      <alignment/>
    </xf>
    <xf numFmtId="176" fontId="0" fillId="0" borderId="0" xfId="0" applyNumberFormat="1" applyAlignment="1">
      <alignment/>
    </xf>
    <xf numFmtId="0" fontId="1" fillId="0" borderId="0" xfId="0" applyFont="1" applyAlignment="1">
      <alignment/>
    </xf>
    <xf numFmtId="176" fontId="0" fillId="0" borderId="13" xfId="0" applyNumberFormat="1" applyBorder="1" applyAlignment="1">
      <alignment horizontal="center"/>
    </xf>
    <xf numFmtId="176" fontId="0" fillId="0" borderId="14" xfId="0" applyNumberFormat="1" applyBorder="1" applyAlignment="1">
      <alignment horizontal="center"/>
    </xf>
    <xf numFmtId="176" fontId="0" fillId="0" borderId="15" xfId="0" applyNumberFormat="1" applyBorder="1" applyAlignment="1">
      <alignment horizontal="center"/>
    </xf>
    <xf numFmtId="176" fontId="0" fillId="0" borderId="16" xfId="0" applyNumberFormat="1" applyBorder="1" applyAlignment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176" fontId="0" fillId="0" borderId="19" xfId="0" applyNumberFormat="1" applyBorder="1" applyAlignment="1">
      <alignment horizontal="center"/>
    </xf>
    <xf numFmtId="1" fontId="0" fillId="0" borderId="14" xfId="0" applyNumberFormat="1" applyBorder="1" applyAlignment="1">
      <alignment horizontal="center"/>
    </xf>
    <xf numFmtId="1" fontId="0" fillId="0" borderId="15" xfId="0" applyNumberFormat="1" applyBorder="1" applyAlignment="1">
      <alignment horizontal="center"/>
    </xf>
    <xf numFmtId="1" fontId="0" fillId="0" borderId="16" xfId="0" applyNumberFormat="1" applyBorder="1" applyAlignment="1">
      <alignment horizontal="center"/>
    </xf>
    <xf numFmtId="1" fontId="1" fillId="0" borderId="20" xfId="0" applyNumberFormat="1" applyFont="1" applyBorder="1" applyAlignment="1">
      <alignment horizontal="center"/>
    </xf>
    <xf numFmtId="1" fontId="0" fillId="0" borderId="21" xfId="0" applyNumberForma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1" xfId="0" applyBorder="1" applyAlignment="1">
      <alignment horizontal="center"/>
    </xf>
    <xf numFmtId="176" fontId="0" fillId="0" borderId="23" xfId="0" applyNumberFormat="1" applyBorder="1" applyAlignment="1">
      <alignment horizontal="center"/>
    </xf>
    <xf numFmtId="0" fontId="1" fillId="0" borderId="0" xfId="0" applyFont="1" applyAlignment="1">
      <alignment/>
    </xf>
    <xf numFmtId="176" fontId="1" fillId="0" borderId="24" xfId="0" applyNumberFormat="1" applyFont="1" applyBorder="1" applyAlignment="1">
      <alignment horizontal="center"/>
    </xf>
    <xf numFmtId="176" fontId="1" fillId="0" borderId="25" xfId="0" applyNumberFormat="1" applyFont="1" applyBorder="1" applyAlignment="1">
      <alignment horizontal="center"/>
    </xf>
    <xf numFmtId="0" fontId="1" fillId="0" borderId="26" xfId="0" applyFont="1" applyBorder="1" applyAlignment="1">
      <alignment/>
    </xf>
    <xf numFmtId="0" fontId="0" fillId="0" borderId="16" xfId="0" applyBorder="1" applyAlignment="1">
      <alignment horizontal="center"/>
    </xf>
    <xf numFmtId="0" fontId="0" fillId="0" borderId="27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1" fontId="1" fillId="0" borderId="36" xfId="0" applyNumberFormat="1" applyFont="1" applyBorder="1" applyAlignment="1">
      <alignment horizontal="center"/>
    </xf>
    <xf numFmtId="176" fontId="0" fillId="0" borderId="37" xfId="0" applyNumberFormat="1" applyBorder="1" applyAlignment="1">
      <alignment horizontal="center"/>
    </xf>
    <xf numFmtId="176" fontId="0" fillId="0" borderId="22" xfId="0" applyNumberFormat="1" applyBorder="1" applyAlignment="1">
      <alignment horizontal="center"/>
    </xf>
    <xf numFmtId="176" fontId="0" fillId="0" borderId="28" xfId="0" applyNumberFormat="1" applyBorder="1" applyAlignment="1">
      <alignment horizontal="center"/>
    </xf>
    <xf numFmtId="176" fontId="0" fillId="0" borderId="21" xfId="0" applyNumberForma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15" xfId="0" applyBorder="1" applyAlignment="1">
      <alignment/>
    </xf>
    <xf numFmtId="1" fontId="1" fillId="0" borderId="38" xfId="0" applyNumberFormat="1" applyFont="1" applyBorder="1" applyAlignment="1">
      <alignment horizontal="center"/>
    </xf>
    <xf numFmtId="176" fontId="1" fillId="0" borderId="20" xfId="0" applyNumberFormat="1" applyFont="1" applyBorder="1" applyAlignment="1">
      <alignment horizontal="center"/>
    </xf>
    <xf numFmtId="176" fontId="1" fillId="0" borderId="38" xfId="0" applyNumberFormat="1" applyFont="1" applyBorder="1" applyAlignment="1">
      <alignment horizontal="center"/>
    </xf>
    <xf numFmtId="176" fontId="1" fillId="0" borderId="39" xfId="0" applyNumberFormat="1" applyFont="1" applyBorder="1" applyAlignment="1">
      <alignment horizontal="center"/>
    </xf>
    <xf numFmtId="176" fontId="0" fillId="0" borderId="29" xfId="0" applyNumberFormat="1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/>
    </xf>
    <xf numFmtId="0" fontId="0" fillId="0" borderId="42" xfId="0" applyBorder="1" applyAlignment="1">
      <alignment horizontal="center"/>
    </xf>
    <xf numFmtId="176" fontId="0" fillId="0" borderId="43" xfId="0" applyNumberFormat="1" applyBorder="1" applyAlignment="1">
      <alignment horizontal="center"/>
    </xf>
    <xf numFmtId="176" fontId="0" fillId="0" borderId="44" xfId="0" applyNumberFormat="1" applyBorder="1" applyAlignment="1">
      <alignment horizontal="center"/>
    </xf>
    <xf numFmtId="176" fontId="0" fillId="0" borderId="45" xfId="0" applyNumberFormat="1" applyBorder="1" applyAlignment="1">
      <alignment horizontal="center"/>
    </xf>
    <xf numFmtId="0" fontId="1" fillId="0" borderId="46" xfId="0" applyFont="1" applyBorder="1" applyAlignment="1">
      <alignment/>
    </xf>
    <xf numFmtId="0" fontId="1" fillId="0" borderId="35" xfId="0" applyFont="1" applyBorder="1" applyAlignment="1">
      <alignment horizontal="center"/>
    </xf>
    <xf numFmtId="0" fontId="1" fillId="0" borderId="47" xfId="0" applyFont="1" applyBorder="1" applyAlignment="1">
      <alignment/>
    </xf>
    <xf numFmtId="176" fontId="1" fillId="33" borderId="39" xfId="0" applyNumberFormat="1" applyFont="1" applyFill="1" applyBorder="1" applyAlignment="1">
      <alignment horizontal="center"/>
    </xf>
    <xf numFmtId="176" fontId="1" fillId="33" borderId="48" xfId="0" applyNumberFormat="1" applyFont="1" applyFill="1" applyBorder="1" applyAlignment="1">
      <alignment horizontal="center"/>
    </xf>
    <xf numFmtId="176" fontId="1" fillId="33" borderId="24" xfId="0" applyNumberFormat="1" applyFont="1" applyFill="1" applyBorder="1" applyAlignment="1">
      <alignment horizontal="center"/>
    </xf>
    <xf numFmtId="176" fontId="1" fillId="33" borderId="49" xfId="0" applyNumberFormat="1" applyFont="1" applyFill="1" applyBorder="1" applyAlignment="1">
      <alignment horizontal="center"/>
    </xf>
    <xf numFmtId="176" fontId="1" fillId="33" borderId="50" xfId="0" applyNumberFormat="1" applyFont="1" applyFill="1" applyBorder="1" applyAlignment="1">
      <alignment horizontal="center"/>
    </xf>
    <xf numFmtId="176" fontId="1" fillId="33" borderId="26" xfId="0" applyNumberFormat="1" applyFont="1" applyFill="1" applyBorder="1" applyAlignment="1">
      <alignment horizontal="center"/>
    </xf>
    <xf numFmtId="0" fontId="1" fillId="33" borderId="51" xfId="0" applyFont="1" applyFill="1" applyBorder="1" applyAlignment="1">
      <alignment/>
    </xf>
    <xf numFmtId="0" fontId="1" fillId="33" borderId="50" xfId="0" applyFont="1" applyFill="1" applyBorder="1" applyAlignment="1">
      <alignment/>
    </xf>
    <xf numFmtId="0" fontId="0" fillId="0" borderId="52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53" xfId="0" applyBorder="1" applyAlignment="1">
      <alignment horizontal="center"/>
    </xf>
    <xf numFmtId="176" fontId="0" fillId="0" borderId="16" xfId="0" applyNumberFormat="1" applyBorder="1" applyAlignment="1">
      <alignment/>
    </xf>
    <xf numFmtId="176" fontId="1" fillId="0" borderId="36" xfId="0" applyNumberFormat="1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1" fillId="0" borderId="50" xfId="0" applyFont="1" applyBorder="1" applyAlignment="1">
      <alignment horizontal="center"/>
    </xf>
    <xf numFmtId="0" fontId="0" fillId="0" borderId="54" xfId="0" applyBorder="1" applyAlignment="1">
      <alignment horizontal="center"/>
    </xf>
    <xf numFmtId="176" fontId="1" fillId="0" borderId="35" xfId="0" applyNumberFormat="1" applyFont="1" applyBorder="1" applyAlignment="1">
      <alignment horizontal="center"/>
    </xf>
    <xf numFmtId="0" fontId="0" fillId="0" borderId="55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26" xfId="0" applyFill="1" applyBorder="1" applyAlignment="1">
      <alignment/>
    </xf>
    <xf numFmtId="0" fontId="0" fillId="0" borderId="36" xfId="0" applyBorder="1" applyAlignment="1">
      <alignment/>
    </xf>
    <xf numFmtId="0" fontId="0" fillId="0" borderId="38" xfId="0" applyBorder="1" applyAlignment="1">
      <alignment/>
    </xf>
    <xf numFmtId="0" fontId="0" fillId="0" borderId="29" xfId="0" applyBorder="1" applyAlignment="1">
      <alignment/>
    </xf>
    <xf numFmtId="1" fontId="1" fillId="0" borderId="56" xfId="0" applyNumberFormat="1" applyFont="1" applyBorder="1" applyAlignment="1">
      <alignment horizontal="center"/>
    </xf>
    <xf numFmtId="0" fontId="0" fillId="0" borderId="57" xfId="0" applyBorder="1" applyAlignment="1">
      <alignment horizontal="center"/>
    </xf>
    <xf numFmtId="1" fontId="0" fillId="0" borderId="58" xfId="0" applyNumberFormat="1" applyBorder="1" applyAlignment="1">
      <alignment horizontal="center"/>
    </xf>
    <xf numFmtId="0" fontId="0" fillId="0" borderId="58" xfId="0" applyBorder="1" applyAlignment="1">
      <alignment horizontal="center"/>
    </xf>
    <xf numFmtId="0" fontId="0" fillId="0" borderId="59" xfId="0" applyBorder="1" applyAlignment="1">
      <alignment horizontal="center"/>
    </xf>
    <xf numFmtId="0" fontId="1" fillId="0" borderId="46" xfId="0" applyFont="1" applyBorder="1" applyAlignment="1">
      <alignment/>
    </xf>
    <xf numFmtId="1" fontId="1" fillId="0" borderId="25" xfId="0" applyNumberFormat="1" applyFont="1" applyBorder="1" applyAlignment="1">
      <alignment horizontal="center"/>
    </xf>
    <xf numFmtId="0" fontId="0" fillId="0" borderId="27" xfId="0" applyFont="1" applyBorder="1" applyAlignment="1">
      <alignment/>
    </xf>
    <xf numFmtId="1" fontId="0" fillId="0" borderId="13" xfId="0" applyNumberFormat="1" applyFont="1" applyBorder="1" applyAlignment="1">
      <alignment horizontal="center"/>
    </xf>
    <xf numFmtId="1" fontId="1" fillId="0" borderId="25" xfId="0" applyNumberFormat="1" applyFont="1" applyBorder="1" applyAlignment="1">
      <alignment horizontal="center"/>
    </xf>
    <xf numFmtId="0" fontId="0" fillId="0" borderId="41" xfId="0" applyFont="1" applyBorder="1" applyAlignment="1">
      <alignment/>
    </xf>
    <xf numFmtId="1" fontId="0" fillId="0" borderId="59" xfId="0" applyNumberFormat="1" applyFont="1" applyBorder="1" applyAlignment="1">
      <alignment horizontal="center"/>
    </xf>
    <xf numFmtId="0" fontId="0" fillId="0" borderId="6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26" xfId="0" applyBorder="1" applyAlignment="1">
      <alignment/>
    </xf>
    <xf numFmtId="0" fontId="0" fillId="0" borderId="61" xfId="0" applyBorder="1" applyAlignment="1">
      <alignment/>
    </xf>
    <xf numFmtId="0" fontId="0" fillId="0" borderId="60" xfId="0" applyBorder="1" applyAlignment="1">
      <alignment/>
    </xf>
    <xf numFmtId="0" fontId="1" fillId="0" borderId="0" xfId="0" applyFont="1" applyAlignment="1">
      <alignment/>
    </xf>
    <xf numFmtId="0" fontId="0" fillId="0" borderId="35" xfId="0" applyBorder="1" applyAlignment="1">
      <alignment/>
    </xf>
    <xf numFmtId="0" fontId="0" fillId="0" borderId="46" xfId="0" applyBorder="1" applyAlignment="1">
      <alignment/>
    </xf>
    <xf numFmtId="0" fontId="0" fillId="0" borderId="27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62" xfId="0" applyBorder="1" applyAlignment="1">
      <alignment/>
    </xf>
    <xf numFmtId="0" fontId="0" fillId="0" borderId="63" xfId="0" applyBorder="1" applyAlignment="1">
      <alignment/>
    </xf>
    <xf numFmtId="1" fontId="0" fillId="0" borderId="13" xfId="0" applyNumberFormat="1" applyBorder="1" applyAlignment="1">
      <alignment horizontal="center"/>
    </xf>
    <xf numFmtId="1" fontId="0" fillId="0" borderId="57" xfId="0" applyNumberFormat="1" applyBorder="1" applyAlignment="1">
      <alignment horizontal="center"/>
    </xf>
    <xf numFmtId="1" fontId="0" fillId="0" borderId="59" xfId="0" applyNumberFormat="1" applyBorder="1" applyAlignment="1">
      <alignment horizontal="center"/>
    </xf>
    <xf numFmtId="1" fontId="0" fillId="0" borderId="23" xfId="0" applyNumberFormat="1" applyBorder="1" applyAlignment="1">
      <alignment horizontal="center"/>
    </xf>
    <xf numFmtId="176" fontId="1" fillId="0" borderId="40" xfId="0" applyNumberFormat="1" applyFont="1" applyBorder="1" applyAlignment="1">
      <alignment horizontal="center"/>
    </xf>
    <xf numFmtId="0" fontId="0" fillId="0" borderId="39" xfId="0" applyBorder="1" applyAlignment="1">
      <alignment/>
    </xf>
    <xf numFmtId="0" fontId="0" fillId="0" borderId="21" xfId="0" applyBorder="1" applyAlignment="1">
      <alignment/>
    </xf>
    <xf numFmtId="176" fontId="1" fillId="0" borderId="56" xfId="0" applyNumberFormat="1" applyFont="1" applyBorder="1" applyAlignment="1">
      <alignment horizontal="center"/>
    </xf>
    <xf numFmtId="176" fontId="1" fillId="0" borderId="36" xfId="0" applyNumberFormat="1" applyFont="1" applyBorder="1" applyAlignment="1">
      <alignment horizontal="center"/>
    </xf>
    <xf numFmtId="176" fontId="1" fillId="0" borderId="38" xfId="0" applyNumberFormat="1" applyFont="1" applyBorder="1" applyAlignment="1">
      <alignment horizontal="center"/>
    </xf>
    <xf numFmtId="176" fontId="0" fillId="0" borderId="14" xfId="0" applyNumberFormat="1" applyFont="1" applyBorder="1" applyAlignment="1">
      <alignment/>
    </xf>
    <xf numFmtId="176" fontId="0" fillId="0" borderId="23" xfId="0" applyNumberFormat="1" applyFont="1" applyBorder="1" applyAlignment="1">
      <alignment/>
    </xf>
    <xf numFmtId="0" fontId="0" fillId="0" borderId="47" xfId="0" applyBorder="1" applyAlignment="1">
      <alignment horizontal="center"/>
    </xf>
    <xf numFmtId="176" fontId="0" fillId="0" borderId="64" xfId="0" applyNumberFormat="1" applyBorder="1" applyAlignment="1">
      <alignment horizontal="center"/>
    </xf>
    <xf numFmtId="0" fontId="1" fillId="0" borderId="65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47" xfId="0" applyFont="1" applyBorder="1" applyAlignment="1">
      <alignment/>
    </xf>
    <xf numFmtId="176" fontId="1" fillId="0" borderId="30" xfId="0" applyNumberFormat="1" applyFont="1" applyBorder="1" applyAlignment="1">
      <alignment horizontal="center"/>
    </xf>
    <xf numFmtId="176" fontId="1" fillId="0" borderId="31" xfId="0" applyNumberFormat="1" applyFont="1" applyBorder="1" applyAlignment="1">
      <alignment horizontal="center"/>
    </xf>
    <xf numFmtId="0" fontId="1" fillId="33" borderId="24" xfId="0" applyFont="1" applyFill="1" applyBorder="1" applyAlignment="1">
      <alignment/>
    </xf>
    <xf numFmtId="176" fontId="1" fillId="33" borderId="66" xfId="0" applyNumberFormat="1" applyFont="1" applyFill="1" applyBorder="1" applyAlignment="1">
      <alignment horizontal="center"/>
    </xf>
    <xf numFmtId="176" fontId="0" fillId="0" borderId="64" xfId="0" applyNumberFormat="1" applyFont="1" applyBorder="1" applyAlignment="1">
      <alignment horizontal="center"/>
    </xf>
    <xf numFmtId="176" fontId="0" fillId="0" borderId="67" xfId="0" applyNumberFormat="1" applyFont="1" applyBorder="1" applyAlignment="1">
      <alignment horizontal="center"/>
    </xf>
    <xf numFmtId="176" fontId="1" fillId="33" borderId="0" xfId="0" applyNumberFormat="1" applyFont="1" applyFill="1" applyBorder="1" applyAlignment="1">
      <alignment horizontal="center"/>
    </xf>
    <xf numFmtId="176" fontId="1" fillId="33" borderId="47" xfId="0" applyNumberFormat="1" applyFont="1" applyFill="1" applyBorder="1" applyAlignment="1">
      <alignment horizontal="center"/>
    </xf>
    <xf numFmtId="0" fontId="0" fillId="0" borderId="68" xfId="0" applyBorder="1" applyAlignment="1">
      <alignment horizontal="center"/>
    </xf>
    <xf numFmtId="1" fontId="1" fillId="0" borderId="46" xfId="0" applyNumberFormat="1" applyFont="1" applyBorder="1" applyAlignment="1">
      <alignment horizontal="center"/>
    </xf>
    <xf numFmtId="1" fontId="0" fillId="0" borderId="68" xfId="0" applyNumberFormat="1" applyFont="1" applyBorder="1" applyAlignment="1">
      <alignment horizontal="center"/>
    </xf>
    <xf numFmtId="1" fontId="1" fillId="0" borderId="35" xfId="0" applyNumberFormat="1" applyFont="1" applyBorder="1" applyAlignment="1">
      <alignment horizontal="center"/>
    </xf>
    <xf numFmtId="0" fontId="0" fillId="0" borderId="69" xfId="0" applyBorder="1" applyAlignment="1">
      <alignment horizontal="center"/>
    </xf>
    <xf numFmtId="0" fontId="0" fillId="0" borderId="70" xfId="0" applyBorder="1" applyAlignment="1">
      <alignment horizontal="center"/>
    </xf>
    <xf numFmtId="0" fontId="0" fillId="0" borderId="70" xfId="0" applyBorder="1" applyAlignment="1">
      <alignment/>
    </xf>
    <xf numFmtId="1" fontId="1" fillId="0" borderId="71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32" xfId="0" applyBorder="1" applyAlignment="1">
      <alignment horizontal="center" wrapText="1"/>
    </xf>
    <xf numFmtId="0" fontId="0" fillId="0" borderId="40" xfId="0" applyBorder="1" applyAlignment="1">
      <alignment horizontal="center" wrapText="1"/>
    </xf>
    <xf numFmtId="0" fontId="0" fillId="0" borderId="30" xfId="0" applyBorder="1" applyAlignment="1">
      <alignment horizontal="center" wrapText="1"/>
    </xf>
    <xf numFmtId="0" fontId="1" fillId="0" borderId="53" xfId="0" applyFont="1" applyBorder="1" applyAlignment="1">
      <alignment horizontal="center" vertical="center"/>
    </xf>
    <xf numFmtId="0" fontId="1" fillId="0" borderId="6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46" xfId="0" applyFont="1" applyBorder="1" applyAlignment="1">
      <alignment horizontal="center"/>
    </xf>
    <xf numFmtId="0" fontId="1" fillId="0" borderId="47" xfId="0" applyFont="1" applyBorder="1" applyAlignment="1">
      <alignment horizontal="center"/>
    </xf>
    <xf numFmtId="0" fontId="1" fillId="0" borderId="72" xfId="0" applyFont="1" applyBorder="1" applyAlignment="1">
      <alignment horizontal="center"/>
    </xf>
    <xf numFmtId="0" fontId="0" fillId="0" borderId="73" xfId="0" applyBorder="1" applyAlignment="1">
      <alignment horizontal="center" wrapText="1"/>
    </xf>
    <xf numFmtId="0" fontId="0" fillId="0" borderId="74" xfId="0" applyBorder="1" applyAlignment="1">
      <alignment horizontal="center" wrapText="1"/>
    </xf>
    <xf numFmtId="0" fontId="0" fillId="0" borderId="65" xfId="0" applyBorder="1" applyAlignment="1">
      <alignment horizontal="center" wrapText="1"/>
    </xf>
    <xf numFmtId="0" fontId="0" fillId="0" borderId="45" xfId="0" applyBorder="1" applyAlignment="1">
      <alignment horizontal="center" wrapText="1"/>
    </xf>
    <xf numFmtId="0" fontId="0" fillId="0" borderId="46" xfId="0" applyBorder="1" applyAlignment="1">
      <alignment horizontal="center" wrapText="1"/>
    </xf>
    <xf numFmtId="0" fontId="0" fillId="0" borderId="72" xfId="0" applyBorder="1" applyAlignment="1">
      <alignment horizontal="center" wrapText="1"/>
    </xf>
    <xf numFmtId="0" fontId="1" fillId="0" borderId="53" xfId="0" applyFont="1" applyBorder="1" applyAlignment="1">
      <alignment horizontal="center" wrapText="1"/>
    </xf>
    <xf numFmtId="0" fontId="1" fillId="0" borderId="63" xfId="0" applyFont="1" applyBorder="1" applyAlignment="1">
      <alignment horizontal="center" wrapText="1"/>
    </xf>
    <xf numFmtId="0" fontId="1" fillId="0" borderId="65" xfId="0" applyFont="1" applyBorder="1" applyAlignment="1">
      <alignment horizontal="center" wrapText="1"/>
    </xf>
    <xf numFmtId="0" fontId="1" fillId="0" borderId="74" xfId="0" applyFont="1" applyBorder="1" applyAlignment="1">
      <alignment horizontal="center" wrapText="1"/>
    </xf>
    <xf numFmtId="0" fontId="1" fillId="0" borderId="62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26" xfId="0" applyFont="1" applyBorder="1" applyAlignment="1">
      <alignment horizontal="center" wrapText="1"/>
    </xf>
    <xf numFmtId="0" fontId="1" fillId="0" borderId="48" xfId="0" applyFont="1" applyBorder="1" applyAlignment="1">
      <alignment horizontal="center" wrapText="1"/>
    </xf>
    <xf numFmtId="0" fontId="1" fillId="0" borderId="66" xfId="0" applyFont="1" applyBorder="1" applyAlignment="1">
      <alignment horizontal="center" wrapText="1"/>
    </xf>
    <xf numFmtId="0" fontId="1" fillId="0" borderId="48" xfId="0" applyFont="1" applyFill="1" applyBorder="1" applyAlignment="1">
      <alignment horizontal="center"/>
    </xf>
    <xf numFmtId="0" fontId="0" fillId="0" borderId="53" xfId="0" applyBorder="1" applyAlignment="1">
      <alignment horizontal="center" wrapText="1"/>
    </xf>
    <xf numFmtId="0" fontId="0" fillId="0" borderId="75" xfId="0" applyBorder="1" applyAlignment="1">
      <alignment horizontal="center" wrapText="1"/>
    </xf>
    <xf numFmtId="0" fontId="0" fillId="0" borderId="76" xfId="0" applyBorder="1" applyAlignment="1">
      <alignment horizontal="center" wrapText="1"/>
    </xf>
    <xf numFmtId="0" fontId="0" fillId="0" borderId="63" xfId="0" applyBorder="1" applyAlignment="1">
      <alignment horizontal="center" wrapText="1"/>
    </xf>
    <xf numFmtId="0" fontId="1" fillId="0" borderId="53" xfId="0" applyFont="1" applyBorder="1" applyAlignment="1">
      <alignment horizontal="center"/>
    </xf>
    <xf numFmtId="0" fontId="1" fillId="0" borderId="63" xfId="0" applyFont="1" applyBorder="1" applyAlignment="1">
      <alignment horizontal="center"/>
    </xf>
    <xf numFmtId="0" fontId="1" fillId="0" borderId="65" xfId="0" applyFont="1" applyBorder="1" applyAlignment="1">
      <alignment horizontal="center"/>
    </xf>
    <xf numFmtId="0" fontId="1" fillId="0" borderId="74" xfId="0" applyFont="1" applyBorder="1" applyAlignment="1">
      <alignment horizontal="center"/>
    </xf>
    <xf numFmtId="0" fontId="0" fillId="0" borderId="22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1" fillId="0" borderId="62" xfId="0" applyFont="1" applyBorder="1" applyAlignment="1">
      <alignment horizontal="center"/>
    </xf>
    <xf numFmtId="0" fontId="1" fillId="0" borderId="63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48" xfId="0" applyFont="1" applyBorder="1" applyAlignment="1">
      <alignment horizontal="center" vertical="center"/>
    </xf>
    <xf numFmtId="0" fontId="0" fillId="0" borderId="14" xfId="0" applyBorder="1" applyAlignment="1">
      <alignment horizontal="center" wrapText="1"/>
    </xf>
    <xf numFmtId="0" fontId="0" fillId="0" borderId="65" xfId="0" applyNumberFormat="1" applyBorder="1" applyAlignment="1">
      <alignment horizontal="center" wrapText="1"/>
    </xf>
    <xf numFmtId="0" fontId="0" fillId="0" borderId="45" xfId="0" applyNumberFormat="1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37" xfId="0" applyBorder="1" applyAlignment="1">
      <alignment horizontal="center" wrapText="1"/>
    </xf>
    <xf numFmtId="0" fontId="1" fillId="0" borderId="22" xfId="0" applyFont="1" applyBorder="1" applyAlignment="1">
      <alignment horizontal="center" vertical="center"/>
    </xf>
    <xf numFmtId="0" fontId="1" fillId="0" borderId="77" xfId="0" applyFont="1" applyBorder="1" applyAlignment="1">
      <alignment horizontal="center" vertical="center"/>
    </xf>
    <xf numFmtId="0" fontId="1" fillId="0" borderId="57" xfId="0" applyFont="1" applyBorder="1" applyAlignment="1">
      <alignment horizontal="center" vertical="center"/>
    </xf>
    <xf numFmtId="0" fontId="1" fillId="0" borderId="59" xfId="0" applyFont="1" applyBorder="1" applyAlignment="1">
      <alignment horizontal="center" vertical="center"/>
    </xf>
    <xf numFmtId="0" fontId="1" fillId="33" borderId="48" xfId="0" applyFont="1" applyFill="1" applyBorder="1" applyAlignment="1">
      <alignment horizontal="center"/>
    </xf>
    <xf numFmtId="0" fontId="1" fillId="0" borderId="53" xfId="0" applyFont="1" applyBorder="1" applyAlignment="1">
      <alignment horizontal="center" wrapText="1"/>
    </xf>
    <xf numFmtId="0" fontId="1" fillId="0" borderId="63" xfId="0" applyFont="1" applyBorder="1" applyAlignment="1">
      <alignment horizontal="center" wrapText="1"/>
    </xf>
    <xf numFmtId="0" fontId="1" fillId="0" borderId="26" xfId="0" applyFont="1" applyBorder="1" applyAlignment="1">
      <alignment horizontal="center" wrapText="1"/>
    </xf>
    <xf numFmtId="0" fontId="1" fillId="0" borderId="66" xfId="0" applyFont="1" applyBorder="1" applyAlignment="1">
      <alignment horizontal="center" wrapText="1"/>
    </xf>
    <xf numFmtId="0" fontId="1" fillId="0" borderId="60" xfId="0" applyFont="1" applyBorder="1" applyAlignment="1">
      <alignment horizontal="center"/>
    </xf>
    <xf numFmtId="0" fontId="1" fillId="0" borderId="78" xfId="0" applyFont="1" applyBorder="1" applyAlignment="1">
      <alignment horizontal="center" wrapText="1"/>
    </xf>
    <xf numFmtId="0" fontId="0" fillId="0" borderId="77" xfId="0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79" xfId="0" applyBorder="1" applyAlignment="1">
      <alignment horizontal="center"/>
    </xf>
    <xf numFmtId="0" fontId="1" fillId="0" borderId="62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0" fillId="0" borderId="46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72" xfId="0" applyBorder="1" applyAlignment="1">
      <alignment horizontal="center"/>
    </xf>
    <xf numFmtId="176" fontId="0" fillId="0" borderId="33" xfId="0" applyNumberFormat="1" applyBorder="1" applyAlignment="1">
      <alignment horizontal="center"/>
    </xf>
    <xf numFmtId="176" fontId="0" fillId="0" borderId="77" xfId="0" applyNumberFormat="1" applyBorder="1" applyAlignment="1">
      <alignment horizontal="center"/>
    </xf>
    <xf numFmtId="176" fontId="0" fillId="0" borderId="54" xfId="0" applyNumberFormat="1" applyBorder="1" applyAlignment="1">
      <alignment horizontal="center"/>
    </xf>
    <xf numFmtId="176" fontId="0" fillId="0" borderId="55" xfId="0" applyNumberFormat="1" applyBorder="1" applyAlignment="1">
      <alignment horizontal="center"/>
    </xf>
    <xf numFmtId="0" fontId="1" fillId="0" borderId="22" xfId="0" applyFont="1" applyBorder="1" applyAlignment="1">
      <alignment horizontal="center" wrapText="1"/>
    </xf>
    <xf numFmtId="0" fontId="1" fillId="0" borderId="28" xfId="0" applyFont="1" applyBorder="1" applyAlignment="1">
      <alignment horizontal="center" wrapText="1"/>
    </xf>
    <xf numFmtId="0" fontId="1" fillId="0" borderId="77" xfId="0" applyFont="1" applyBorder="1" applyAlignment="1">
      <alignment horizontal="center" wrapText="1"/>
    </xf>
    <xf numFmtId="0" fontId="1" fillId="0" borderId="57" xfId="0" applyFont="1" applyBorder="1" applyAlignment="1">
      <alignment horizontal="center" wrapText="1"/>
    </xf>
    <xf numFmtId="0" fontId="1" fillId="0" borderId="58" xfId="0" applyFont="1" applyBorder="1" applyAlignment="1">
      <alignment horizontal="center" wrapText="1"/>
    </xf>
    <xf numFmtId="0" fontId="1" fillId="0" borderId="59" xfId="0" applyFont="1" applyBorder="1" applyAlignment="1">
      <alignment horizontal="center" wrapText="1"/>
    </xf>
    <xf numFmtId="176" fontId="1" fillId="33" borderId="46" xfId="0" applyNumberFormat="1" applyFont="1" applyFill="1" applyBorder="1" applyAlignment="1">
      <alignment horizontal="center"/>
    </xf>
    <xf numFmtId="176" fontId="1" fillId="33" borderId="30" xfId="0" applyNumberFormat="1" applyFont="1" applyFill="1" applyBorder="1" applyAlignment="1">
      <alignment horizontal="center"/>
    </xf>
    <xf numFmtId="176" fontId="1" fillId="33" borderId="31" xfId="0" applyNumberFormat="1" applyFont="1" applyFill="1" applyBorder="1" applyAlignment="1">
      <alignment horizontal="center"/>
    </xf>
    <xf numFmtId="176" fontId="1" fillId="0" borderId="49" xfId="0" applyNumberFormat="1" applyFont="1" applyBorder="1" applyAlignment="1">
      <alignment/>
    </xf>
    <xf numFmtId="176" fontId="1" fillId="0" borderId="50" xfId="0" applyNumberFormat="1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6"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  <fill>
        <patternFill>
          <bgColor theme="5" tint="0.3999499976634979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b/>
        <i val="0"/>
        <color rgb="FFFF0000"/>
      </font>
      <fill>
        <patternFill>
          <bgColor theme="5" tint="0.3999499976634979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N46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U41" sqref="U41"/>
    </sheetView>
  </sheetViews>
  <sheetFormatPr defaultColWidth="8.875" defaultRowHeight="12.75"/>
  <cols>
    <col min="1" max="1" width="19.375" style="0" customWidth="1"/>
    <col min="2" max="15" width="8.875" style="0" customWidth="1"/>
    <col min="16" max="21" width="8.75390625" style="0" customWidth="1"/>
    <col min="22" max="22" width="19.625" style="0" customWidth="1"/>
    <col min="23" max="28" width="8.875" style="0" customWidth="1"/>
  </cols>
  <sheetData>
    <row r="2" spans="1:28" ht="15.75">
      <c r="A2" s="147" t="s">
        <v>73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147"/>
      <c r="Z2" s="147"/>
      <c r="AA2" s="147"/>
      <c r="AB2" s="147"/>
    </row>
    <row r="3" spans="6:14" ht="13.5" thickBot="1">
      <c r="F3" s="172"/>
      <c r="G3" s="172"/>
      <c r="H3" s="172"/>
      <c r="I3" s="172"/>
      <c r="J3" s="172"/>
      <c r="K3" s="172"/>
      <c r="L3" s="172"/>
      <c r="M3" s="172"/>
      <c r="N3" s="172"/>
    </row>
    <row r="4" spans="1:40" ht="12.75" customHeight="1" thickBot="1">
      <c r="A4" s="151" t="s">
        <v>0</v>
      </c>
      <c r="B4" s="154" t="s">
        <v>35</v>
      </c>
      <c r="C4" s="155"/>
      <c r="D4" s="155"/>
      <c r="E4" s="156"/>
      <c r="F4" s="154" t="s">
        <v>38</v>
      </c>
      <c r="G4" s="155"/>
      <c r="H4" s="155"/>
      <c r="I4" s="155"/>
      <c r="J4" s="155"/>
      <c r="K4" s="155"/>
      <c r="L4" s="155"/>
      <c r="M4" s="155"/>
      <c r="N4" s="155"/>
      <c r="O4" s="155"/>
      <c r="P4" s="177" t="s">
        <v>49</v>
      </c>
      <c r="Q4" s="178"/>
      <c r="R4" s="163" t="s">
        <v>48</v>
      </c>
      <c r="S4" s="167"/>
      <c r="T4" s="163" t="s">
        <v>56</v>
      </c>
      <c r="U4" s="167"/>
      <c r="V4" s="151" t="s">
        <v>0</v>
      </c>
      <c r="W4" s="154" t="s">
        <v>43</v>
      </c>
      <c r="X4" s="155"/>
      <c r="Y4" s="155"/>
      <c r="Z4" s="155"/>
      <c r="AA4" s="155"/>
      <c r="AB4" s="156"/>
      <c r="AC4" s="163" t="s">
        <v>47</v>
      </c>
      <c r="AD4" s="167"/>
      <c r="AE4" s="163" t="s">
        <v>66</v>
      </c>
      <c r="AF4" s="164"/>
      <c r="AG4" s="167" t="s">
        <v>67</v>
      </c>
      <c r="AH4" s="164"/>
      <c r="AI4" s="163" t="s">
        <v>46</v>
      </c>
      <c r="AJ4" s="164"/>
      <c r="AK4" s="112"/>
      <c r="AL4" s="113"/>
      <c r="AM4" s="112"/>
      <c r="AN4" s="113"/>
    </row>
    <row r="5" spans="1:40" s="1" customFormat="1" ht="38.25" customHeight="1" thickBot="1">
      <c r="A5" s="152"/>
      <c r="B5" s="159" t="s">
        <v>36</v>
      </c>
      <c r="C5" s="160"/>
      <c r="D5" s="157" t="s">
        <v>37</v>
      </c>
      <c r="E5" s="158"/>
      <c r="F5" s="161" t="s">
        <v>36</v>
      </c>
      <c r="G5" s="149"/>
      <c r="H5" s="148" t="s">
        <v>39</v>
      </c>
      <c r="I5" s="149"/>
      <c r="J5" s="148" t="s">
        <v>40</v>
      </c>
      <c r="K5" s="149"/>
      <c r="L5" s="148" t="s">
        <v>41</v>
      </c>
      <c r="M5" s="149"/>
      <c r="N5" s="150" t="s">
        <v>42</v>
      </c>
      <c r="O5" s="150"/>
      <c r="P5" s="179"/>
      <c r="Q5" s="180"/>
      <c r="R5" s="165"/>
      <c r="S5" s="168"/>
      <c r="T5" s="165"/>
      <c r="U5" s="168"/>
      <c r="V5" s="152"/>
      <c r="W5" s="173" t="s">
        <v>36</v>
      </c>
      <c r="X5" s="174"/>
      <c r="Y5" s="175" t="s">
        <v>44</v>
      </c>
      <c r="Z5" s="174"/>
      <c r="AA5" s="175" t="s">
        <v>45</v>
      </c>
      <c r="AB5" s="176"/>
      <c r="AC5" s="169"/>
      <c r="AD5" s="170"/>
      <c r="AE5" s="169"/>
      <c r="AF5" s="171"/>
      <c r="AG5" s="170"/>
      <c r="AH5" s="171"/>
      <c r="AI5" s="165"/>
      <c r="AJ5" s="166"/>
      <c r="AK5" s="161" t="s">
        <v>54</v>
      </c>
      <c r="AL5" s="162"/>
      <c r="AM5" s="161" t="s">
        <v>55</v>
      </c>
      <c r="AN5" s="162"/>
    </row>
    <row r="6" spans="1:40" ht="13.5" thickBot="1">
      <c r="A6" s="153"/>
      <c r="B6" s="33">
        <v>2016</v>
      </c>
      <c r="C6" s="34">
        <v>2017</v>
      </c>
      <c r="D6" s="33">
        <v>2016</v>
      </c>
      <c r="E6" s="34">
        <v>2017</v>
      </c>
      <c r="F6" s="33">
        <v>2016</v>
      </c>
      <c r="G6" s="34">
        <v>2017</v>
      </c>
      <c r="H6" s="33">
        <v>2016</v>
      </c>
      <c r="I6" s="34">
        <v>2017</v>
      </c>
      <c r="J6" s="33">
        <v>2016</v>
      </c>
      <c r="K6" s="34">
        <v>2017</v>
      </c>
      <c r="L6" s="33">
        <v>2016</v>
      </c>
      <c r="M6" s="34">
        <v>2017</v>
      </c>
      <c r="N6" s="33">
        <v>2016</v>
      </c>
      <c r="O6" s="34">
        <v>2017</v>
      </c>
      <c r="P6" s="33">
        <v>2016</v>
      </c>
      <c r="Q6" s="34">
        <v>2017</v>
      </c>
      <c r="R6" s="33">
        <v>2016</v>
      </c>
      <c r="S6" s="34">
        <v>2017</v>
      </c>
      <c r="T6" s="33">
        <v>2016</v>
      </c>
      <c r="U6" s="36">
        <v>2017</v>
      </c>
      <c r="V6" s="153"/>
      <c r="W6" s="33">
        <v>2016</v>
      </c>
      <c r="X6" s="34">
        <v>2017</v>
      </c>
      <c r="Y6" s="33">
        <v>2016</v>
      </c>
      <c r="Z6" s="34">
        <v>2017</v>
      </c>
      <c r="AA6" s="33">
        <v>2016</v>
      </c>
      <c r="AB6" s="34">
        <v>2017</v>
      </c>
      <c r="AC6" s="33">
        <v>2016</v>
      </c>
      <c r="AD6" s="34">
        <v>2017</v>
      </c>
      <c r="AE6" s="33">
        <v>2016</v>
      </c>
      <c r="AF6" s="34">
        <v>2017</v>
      </c>
      <c r="AG6" s="33">
        <v>2016</v>
      </c>
      <c r="AH6" s="34">
        <v>2017</v>
      </c>
      <c r="AI6" s="33">
        <v>2016</v>
      </c>
      <c r="AJ6" s="34">
        <v>2017</v>
      </c>
      <c r="AK6" s="33">
        <v>2016</v>
      </c>
      <c r="AL6" s="34">
        <v>2017</v>
      </c>
      <c r="AM6" s="33">
        <v>2016</v>
      </c>
      <c r="AN6" s="35">
        <v>2017</v>
      </c>
    </row>
    <row r="7" spans="1:40" ht="12.75">
      <c r="A7" s="28" t="s">
        <v>1</v>
      </c>
      <c r="B7" s="114">
        <v>21</v>
      </c>
      <c r="C7" s="29">
        <v>19</v>
      </c>
      <c r="D7" s="14">
        <v>21</v>
      </c>
      <c r="E7" s="45">
        <v>19</v>
      </c>
      <c r="F7" s="114">
        <v>50</v>
      </c>
      <c r="G7" s="29">
        <v>61</v>
      </c>
      <c r="H7" s="14">
        <v>26</v>
      </c>
      <c r="I7" s="29">
        <v>40</v>
      </c>
      <c r="J7" s="14"/>
      <c r="K7" s="29">
        <v>2</v>
      </c>
      <c r="L7" s="14">
        <v>10</v>
      </c>
      <c r="M7" s="29">
        <v>13</v>
      </c>
      <c r="N7" s="14">
        <v>7</v>
      </c>
      <c r="O7" s="29">
        <v>9</v>
      </c>
      <c r="P7" s="32">
        <v>1</v>
      </c>
      <c r="Q7" s="45">
        <v>1</v>
      </c>
      <c r="R7" s="32">
        <v>7</v>
      </c>
      <c r="S7" s="29">
        <v>8</v>
      </c>
      <c r="T7" s="29">
        <v>4</v>
      </c>
      <c r="U7" s="46">
        <v>1</v>
      </c>
      <c r="V7" s="2" t="s">
        <v>1</v>
      </c>
      <c r="W7" s="32">
        <v>22</v>
      </c>
      <c r="X7" s="29">
        <v>20</v>
      </c>
      <c r="Y7" s="29">
        <v>1</v>
      </c>
      <c r="Z7" s="29">
        <v>1</v>
      </c>
      <c r="AA7" s="29">
        <v>3</v>
      </c>
      <c r="AB7" s="45">
        <v>5</v>
      </c>
      <c r="AC7" s="32">
        <v>2</v>
      </c>
      <c r="AD7" s="29">
        <v>2</v>
      </c>
      <c r="AE7" s="29">
        <v>26</v>
      </c>
      <c r="AF7" s="29">
        <v>15</v>
      </c>
      <c r="AG7" s="29">
        <v>1</v>
      </c>
      <c r="AH7" s="45">
        <v>0</v>
      </c>
      <c r="AI7" s="32">
        <v>12</v>
      </c>
      <c r="AJ7" s="29">
        <v>12</v>
      </c>
      <c r="AK7" s="29">
        <v>11</v>
      </c>
      <c r="AL7" s="45">
        <v>11</v>
      </c>
      <c r="AM7" s="32">
        <v>4</v>
      </c>
      <c r="AN7" s="45">
        <v>4</v>
      </c>
    </row>
    <row r="8" spans="1:40" ht="12.75">
      <c r="A8" s="3" t="s">
        <v>2</v>
      </c>
      <c r="B8" s="15">
        <v>20</v>
      </c>
      <c r="C8" s="27">
        <v>33</v>
      </c>
      <c r="D8" s="16">
        <v>20</v>
      </c>
      <c r="E8" s="21">
        <v>33</v>
      </c>
      <c r="F8" s="15">
        <v>114</v>
      </c>
      <c r="G8" s="27">
        <v>81</v>
      </c>
      <c r="H8" s="16">
        <v>56</v>
      </c>
      <c r="I8" s="27">
        <v>31</v>
      </c>
      <c r="J8" s="16">
        <v>5</v>
      </c>
      <c r="K8" s="27">
        <v>1</v>
      </c>
      <c r="L8" s="16">
        <v>29</v>
      </c>
      <c r="M8" s="27">
        <v>22</v>
      </c>
      <c r="N8" s="16">
        <v>22</v>
      </c>
      <c r="O8" s="27">
        <v>12</v>
      </c>
      <c r="P8" s="20">
        <v>1</v>
      </c>
      <c r="Q8" s="21">
        <v>2</v>
      </c>
      <c r="R8" s="20">
        <v>15</v>
      </c>
      <c r="S8" s="27">
        <v>13</v>
      </c>
      <c r="T8" s="27">
        <v>2</v>
      </c>
      <c r="U8" s="31">
        <v>3</v>
      </c>
      <c r="V8" s="3" t="s">
        <v>2</v>
      </c>
      <c r="W8" s="20">
        <v>32</v>
      </c>
      <c r="X8" s="27">
        <v>23</v>
      </c>
      <c r="Y8" s="27">
        <v>2</v>
      </c>
      <c r="Z8" s="27">
        <v>1</v>
      </c>
      <c r="AA8" s="27">
        <v>14</v>
      </c>
      <c r="AB8" s="21">
        <v>11</v>
      </c>
      <c r="AC8" s="20">
        <v>13</v>
      </c>
      <c r="AD8" s="27">
        <v>24</v>
      </c>
      <c r="AE8" s="27">
        <v>10</v>
      </c>
      <c r="AF8" s="27">
        <v>4</v>
      </c>
      <c r="AG8" s="27">
        <v>15</v>
      </c>
      <c r="AH8" s="21">
        <v>10</v>
      </c>
      <c r="AI8" s="20">
        <v>19</v>
      </c>
      <c r="AJ8" s="27">
        <v>16</v>
      </c>
      <c r="AK8" s="27">
        <v>18</v>
      </c>
      <c r="AL8" s="21">
        <v>16</v>
      </c>
      <c r="AM8" s="20">
        <v>4</v>
      </c>
      <c r="AN8" s="21">
        <v>11</v>
      </c>
    </row>
    <row r="9" spans="1:40" ht="12.75">
      <c r="A9" s="3" t="s">
        <v>3</v>
      </c>
      <c r="B9" s="15">
        <v>16</v>
      </c>
      <c r="C9" s="27">
        <v>12</v>
      </c>
      <c r="D9" s="16">
        <v>15</v>
      </c>
      <c r="E9" s="21">
        <v>12</v>
      </c>
      <c r="F9" s="15">
        <v>54</v>
      </c>
      <c r="G9" s="27">
        <v>52</v>
      </c>
      <c r="H9" s="16">
        <v>32</v>
      </c>
      <c r="I9" s="27">
        <v>25</v>
      </c>
      <c r="J9" s="16">
        <v>2</v>
      </c>
      <c r="K9" s="27">
        <v>5</v>
      </c>
      <c r="L9" s="16">
        <v>10</v>
      </c>
      <c r="M9" s="27">
        <v>12</v>
      </c>
      <c r="N9" s="16">
        <v>8</v>
      </c>
      <c r="O9" s="27">
        <v>11</v>
      </c>
      <c r="P9" s="20">
        <v>1</v>
      </c>
      <c r="Q9" s="21"/>
      <c r="R9" s="20">
        <v>8</v>
      </c>
      <c r="S9" s="27">
        <v>10</v>
      </c>
      <c r="T9" s="27">
        <v>2</v>
      </c>
      <c r="U9" s="31">
        <v>3</v>
      </c>
      <c r="V9" s="3" t="s">
        <v>3</v>
      </c>
      <c r="W9" s="20">
        <v>12</v>
      </c>
      <c r="X9" s="27">
        <v>17</v>
      </c>
      <c r="Y9" s="27"/>
      <c r="Z9" s="27">
        <v>1</v>
      </c>
      <c r="AA9" s="27">
        <v>4</v>
      </c>
      <c r="AB9" s="21">
        <v>6</v>
      </c>
      <c r="AC9" s="20">
        <v>5</v>
      </c>
      <c r="AD9" s="27">
        <v>7</v>
      </c>
      <c r="AE9" s="27">
        <v>4</v>
      </c>
      <c r="AF9" s="27">
        <v>3</v>
      </c>
      <c r="AG9" s="27">
        <v>1</v>
      </c>
      <c r="AH9" s="21">
        <v>3</v>
      </c>
      <c r="AI9" s="20">
        <v>13</v>
      </c>
      <c r="AJ9" s="27">
        <v>7</v>
      </c>
      <c r="AK9" s="27">
        <v>10</v>
      </c>
      <c r="AL9" s="21">
        <v>7</v>
      </c>
      <c r="AM9" s="20"/>
      <c r="AN9" s="21">
        <v>4</v>
      </c>
    </row>
    <row r="10" spans="1:40" ht="12.75">
      <c r="A10" s="3" t="s">
        <v>4</v>
      </c>
      <c r="B10" s="15">
        <v>27</v>
      </c>
      <c r="C10" s="27">
        <v>14</v>
      </c>
      <c r="D10" s="16">
        <v>26</v>
      </c>
      <c r="E10" s="21">
        <v>14</v>
      </c>
      <c r="F10" s="15">
        <v>52</v>
      </c>
      <c r="G10" s="27">
        <v>58</v>
      </c>
      <c r="H10" s="16">
        <v>26</v>
      </c>
      <c r="I10" s="27">
        <v>25</v>
      </c>
      <c r="J10" s="16">
        <v>1</v>
      </c>
      <c r="K10" s="27"/>
      <c r="L10" s="16">
        <v>14</v>
      </c>
      <c r="M10" s="27">
        <v>21</v>
      </c>
      <c r="N10" s="16">
        <v>5</v>
      </c>
      <c r="O10" s="27">
        <v>10</v>
      </c>
      <c r="P10" s="20">
        <v>2</v>
      </c>
      <c r="Q10" s="21">
        <v>3</v>
      </c>
      <c r="R10" s="20">
        <v>9</v>
      </c>
      <c r="S10" s="27">
        <v>9</v>
      </c>
      <c r="T10" s="27">
        <v>3</v>
      </c>
      <c r="U10" s="31">
        <v>2</v>
      </c>
      <c r="V10" s="3" t="s">
        <v>4</v>
      </c>
      <c r="W10" s="20">
        <v>18</v>
      </c>
      <c r="X10" s="27">
        <v>17</v>
      </c>
      <c r="Y10" s="27">
        <v>1</v>
      </c>
      <c r="Z10" s="27">
        <v>2</v>
      </c>
      <c r="AA10" s="27">
        <v>2</v>
      </c>
      <c r="AB10" s="21">
        <v>6</v>
      </c>
      <c r="AC10" s="20">
        <v>11</v>
      </c>
      <c r="AD10" s="27">
        <v>9</v>
      </c>
      <c r="AE10" s="27">
        <v>22</v>
      </c>
      <c r="AF10" s="27">
        <v>28</v>
      </c>
      <c r="AG10" s="27">
        <v>1</v>
      </c>
      <c r="AH10" s="21">
        <v>0</v>
      </c>
      <c r="AI10" s="20">
        <v>8</v>
      </c>
      <c r="AJ10" s="27">
        <v>4</v>
      </c>
      <c r="AK10" s="27">
        <v>7</v>
      </c>
      <c r="AL10" s="21">
        <v>2</v>
      </c>
      <c r="AM10" s="20"/>
      <c r="AN10" s="21">
        <v>1</v>
      </c>
    </row>
    <row r="11" spans="1:40" ht="12.75">
      <c r="A11" s="3" t="s">
        <v>5</v>
      </c>
      <c r="B11" s="15">
        <v>19</v>
      </c>
      <c r="C11" s="27">
        <v>17</v>
      </c>
      <c r="D11" s="16">
        <v>18</v>
      </c>
      <c r="E11" s="21">
        <v>17</v>
      </c>
      <c r="F11" s="15">
        <v>51</v>
      </c>
      <c r="G11" s="27">
        <v>61</v>
      </c>
      <c r="H11" s="16">
        <v>20</v>
      </c>
      <c r="I11" s="27">
        <v>17</v>
      </c>
      <c r="J11" s="16">
        <v>1</v>
      </c>
      <c r="K11" s="27"/>
      <c r="L11" s="16">
        <v>21</v>
      </c>
      <c r="M11" s="27">
        <v>33</v>
      </c>
      <c r="N11" s="16">
        <v>5</v>
      </c>
      <c r="O11" s="27">
        <v>10</v>
      </c>
      <c r="P11" s="20"/>
      <c r="Q11" s="21">
        <v>1</v>
      </c>
      <c r="R11" s="20">
        <v>8</v>
      </c>
      <c r="S11" s="27">
        <v>10</v>
      </c>
      <c r="T11" s="27">
        <v>1</v>
      </c>
      <c r="U11" s="31">
        <v>1</v>
      </c>
      <c r="V11" s="3" t="s">
        <v>5</v>
      </c>
      <c r="W11" s="20">
        <v>19</v>
      </c>
      <c r="X11" s="27">
        <v>18</v>
      </c>
      <c r="Y11" s="27"/>
      <c r="Z11" s="27"/>
      <c r="AA11" s="27">
        <v>9</v>
      </c>
      <c r="AB11" s="21">
        <v>5</v>
      </c>
      <c r="AC11" s="20">
        <v>11</v>
      </c>
      <c r="AD11" s="27">
        <v>11</v>
      </c>
      <c r="AE11" s="27">
        <v>2</v>
      </c>
      <c r="AF11" s="27">
        <v>3</v>
      </c>
      <c r="AG11" s="27">
        <v>12</v>
      </c>
      <c r="AH11" s="21">
        <v>11</v>
      </c>
      <c r="AI11" s="20">
        <v>9</v>
      </c>
      <c r="AJ11" s="27">
        <v>9</v>
      </c>
      <c r="AK11" s="27">
        <v>9</v>
      </c>
      <c r="AL11" s="21">
        <v>6</v>
      </c>
      <c r="AM11" s="20">
        <v>2</v>
      </c>
      <c r="AN11" s="21">
        <v>3</v>
      </c>
    </row>
    <row r="12" spans="1:40" ht="12.75">
      <c r="A12" s="3" t="s">
        <v>6</v>
      </c>
      <c r="B12" s="15">
        <v>13</v>
      </c>
      <c r="C12" s="27">
        <v>8</v>
      </c>
      <c r="D12" s="16">
        <v>13</v>
      </c>
      <c r="E12" s="21">
        <v>8</v>
      </c>
      <c r="F12" s="15">
        <v>24</v>
      </c>
      <c r="G12" s="27">
        <v>28</v>
      </c>
      <c r="H12" s="16">
        <v>11</v>
      </c>
      <c r="I12" s="27">
        <v>11</v>
      </c>
      <c r="J12" s="16">
        <v>4</v>
      </c>
      <c r="K12" s="27">
        <v>2</v>
      </c>
      <c r="L12" s="16">
        <v>8</v>
      </c>
      <c r="M12" s="27">
        <v>11</v>
      </c>
      <c r="N12" s="16">
        <v>8</v>
      </c>
      <c r="O12" s="27">
        <v>5</v>
      </c>
      <c r="P12" s="20"/>
      <c r="Q12" s="21"/>
      <c r="R12" s="20">
        <v>2</v>
      </c>
      <c r="S12" s="27">
        <v>4</v>
      </c>
      <c r="T12" s="27">
        <v>1</v>
      </c>
      <c r="U12" s="31">
        <v>3</v>
      </c>
      <c r="V12" s="3" t="s">
        <v>6</v>
      </c>
      <c r="W12" s="20">
        <v>5</v>
      </c>
      <c r="X12" s="27">
        <v>8</v>
      </c>
      <c r="Y12" s="27">
        <v>1</v>
      </c>
      <c r="Z12" s="27">
        <v>1</v>
      </c>
      <c r="AA12" s="27">
        <v>2</v>
      </c>
      <c r="AB12" s="21">
        <v>1</v>
      </c>
      <c r="AC12" s="20">
        <v>2</v>
      </c>
      <c r="AD12" s="27">
        <v>3</v>
      </c>
      <c r="AE12" s="27">
        <v>1</v>
      </c>
      <c r="AF12" s="27">
        <v>2</v>
      </c>
      <c r="AG12" s="27">
        <v>12</v>
      </c>
      <c r="AH12" s="21">
        <v>11</v>
      </c>
      <c r="AI12" s="20">
        <v>7</v>
      </c>
      <c r="AJ12" s="27">
        <v>5</v>
      </c>
      <c r="AK12" s="27">
        <v>7</v>
      </c>
      <c r="AL12" s="21">
        <v>5</v>
      </c>
      <c r="AM12" s="20">
        <v>2</v>
      </c>
      <c r="AN12" s="21"/>
    </row>
    <row r="13" spans="1:40" ht="12.75">
      <c r="A13" s="3" t="s">
        <v>7</v>
      </c>
      <c r="B13" s="15">
        <v>13</v>
      </c>
      <c r="C13" s="27">
        <v>13</v>
      </c>
      <c r="D13" s="16">
        <v>12</v>
      </c>
      <c r="E13" s="21">
        <v>13</v>
      </c>
      <c r="F13" s="15">
        <v>29</v>
      </c>
      <c r="G13" s="27">
        <v>25</v>
      </c>
      <c r="H13" s="16">
        <v>16</v>
      </c>
      <c r="I13" s="27">
        <v>12</v>
      </c>
      <c r="J13" s="16">
        <v>2</v>
      </c>
      <c r="K13" s="27">
        <v>3</v>
      </c>
      <c r="L13" s="16">
        <v>10</v>
      </c>
      <c r="M13" s="27">
        <v>9</v>
      </c>
      <c r="N13" s="16">
        <v>8</v>
      </c>
      <c r="O13" s="27">
        <v>6</v>
      </c>
      <c r="P13" s="20"/>
      <c r="Q13" s="21">
        <v>2</v>
      </c>
      <c r="R13" s="20">
        <v>9</v>
      </c>
      <c r="S13" s="27">
        <v>7</v>
      </c>
      <c r="T13" s="27">
        <v>1</v>
      </c>
      <c r="U13" s="31">
        <v>1</v>
      </c>
      <c r="V13" s="3" t="s">
        <v>7</v>
      </c>
      <c r="W13" s="20">
        <v>16</v>
      </c>
      <c r="X13" s="27">
        <v>15</v>
      </c>
      <c r="Y13" s="27"/>
      <c r="Z13" s="27">
        <v>3</v>
      </c>
      <c r="AA13" s="27">
        <v>6</v>
      </c>
      <c r="AB13" s="21">
        <v>5</v>
      </c>
      <c r="AC13" s="20">
        <v>4</v>
      </c>
      <c r="AD13" s="27">
        <v>4</v>
      </c>
      <c r="AE13" s="27">
        <v>1</v>
      </c>
      <c r="AF13" s="27">
        <v>1</v>
      </c>
      <c r="AG13" s="27">
        <v>7</v>
      </c>
      <c r="AH13" s="21">
        <v>4</v>
      </c>
      <c r="AI13" s="20">
        <v>5</v>
      </c>
      <c r="AJ13" s="27">
        <v>4</v>
      </c>
      <c r="AK13" s="27">
        <v>3</v>
      </c>
      <c r="AL13" s="21">
        <v>4</v>
      </c>
      <c r="AM13" s="20">
        <v>1</v>
      </c>
      <c r="AN13" s="21">
        <v>3</v>
      </c>
    </row>
    <row r="14" spans="1:40" ht="12.75">
      <c r="A14" s="3" t="s">
        <v>8</v>
      </c>
      <c r="B14" s="15">
        <v>68</v>
      </c>
      <c r="C14" s="27">
        <v>68</v>
      </c>
      <c r="D14" s="16">
        <v>68</v>
      </c>
      <c r="E14" s="21">
        <v>67</v>
      </c>
      <c r="F14" s="15">
        <v>178</v>
      </c>
      <c r="G14" s="27">
        <v>184</v>
      </c>
      <c r="H14" s="16">
        <v>114</v>
      </c>
      <c r="I14" s="27">
        <v>119</v>
      </c>
      <c r="J14" s="16">
        <v>9</v>
      </c>
      <c r="K14" s="27">
        <v>9</v>
      </c>
      <c r="L14" s="16">
        <v>39</v>
      </c>
      <c r="M14" s="27">
        <v>32</v>
      </c>
      <c r="N14" s="16">
        <v>25</v>
      </c>
      <c r="O14" s="27">
        <v>25</v>
      </c>
      <c r="P14" s="20">
        <v>2</v>
      </c>
      <c r="Q14" s="21">
        <v>1</v>
      </c>
      <c r="R14" s="20">
        <v>19</v>
      </c>
      <c r="S14" s="27">
        <v>24</v>
      </c>
      <c r="T14" s="27">
        <v>6</v>
      </c>
      <c r="U14" s="31">
        <v>12</v>
      </c>
      <c r="V14" s="3" t="s">
        <v>8</v>
      </c>
      <c r="W14" s="20">
        <v>55</v>
      </c>
      <c r="X14" s="27">
        <v>31</v>
      </c>
      <c r="Y14" s="27">
        <v>8</v>
      </c>
      <c r="Z14" s="27"/>
      <c r="AA14" s="27">
        <v>16</v>
      </c>
      <c r="AB14" s="21">
        <v>9</v>
      </c>
      <c r="AC14" s="20">
        <v>19</v>
      </c>
      <c r="AD14" s="27">
        <v>19</v>
      </c>
      <c r="AE14" s="27">
        <v>11</v>
      </c>
      <c r="AF14" s="27">
        <v>2</v>
      </c>
      <c r="AG14" s="27">
        <v>22</v>
      </c>
      <c r="AH14" s="21">
        <v>29</v>
      </c>
      <c r="AI14" s="20">
        <v>18</v>
      </c>
      <c r="AJ14" s="27">
        <v>16</v>
      </c>
      <c r="AK14" s="27">
        <v>14</v>
      </c>
      <c r="AL14" s="21">
        <v>8</v>
      </c>
      <c r="AM14" s="20">
        <v>8</v>
      </c>
      <c r="AN14" s="21">
        <v>5</v>
      </c>
    </row>
    <row r="15" spans="1:40" ht="12.75">
      <c r="A15" s="3" t="s">
        <v>9</v>
      </c>
      <c r="B15" s="15">
        <v>45</v>
      </c>
      <c r="C15" s="27">
        <v>39</v>
      </c>
      <c r="D15" s="16">
        <v>45</v>
      </c>
      <c r="E15" s="21">
        <v>39</v>
      </c>
      <c r="F15" s="15">
        <v>85</v>
      </c>
      <c r="G15" s="27">
        <v>79</v>
      </c>
      <c r="H15" s="16">
        <v>40</v>
      </c>
      <c r="I15" s="27">
        <v>43</v>
      </c>
      <c r="J15" s="16"/>
      <c r="K15" s="27">
        <v>4</v>
      </c>
      <c r="L15" s="16">
        <v>30</v>
      </c>
      <c r="M15" s="27">
        <v>27</v>
      </c>
      <c r="N15" s="16">
        <v>16</v>
      </c>
      <c r="O15" s="27">
        <v>18</v>
      </c>
      <c r="P15" s="20">
        <v>1</v>
      </c>
      <c r="Q15" s="21">
        <v>1</v>
      </c>
      <c r="R15" s="20">
        <v>20</v>
      </c>
      <c r="S15" s="27">
        <v>14</v>
      </c>
      <c r="T15" s="27">
        <v>2</v>
      </c>
      <c r="U15" s="31">
        <v>7</v>
      </c>
      <c r="V15" s="3" t="s">
        <v>9</v>
      </c>
      <c r="W15" s="20">
        <v>48</v>
      </c>
      <c r="X15" s="27">
        <v>40</v>
      </c>
      <c r="Y15" s="27">
        <v>3</v>
      </c>
      <c r="Z15" s="27">
        <v>4</v>
      </c>
      <c r="AA15" s="27">
        <v>8</v>
      </c>
      <c r="AB15" s="21">
        <v>11</v>
      </c>
      <c r="AC15" s="20">
        <v>16</v>
      </c>
      <c r="AD15" s="27">
        <v>10</v>
      </c>
      <c r="AE15" s="27">
        <v>5</v>
      </c>
      <c r="AF15" s="27">
        <v>13</v>
      </c>
      <c r="AG15" s="27">
        <v>21</v>
      </c>
      <c r="AH15" s="21">
        <v>28</v>
      </c>
      <c r="AI15" s="20">
        <v>10</v>
      </c>
      <c r="AJ15" s="27">
        <v>10</v>
      </c>
      <c r="AK15" s="27">
        <v>6</v>
      </c>
      <c r="AL15" s="21">
        <v>5</v>
      </c>
      <c r="AM15" s="20">
        <v>12</v>
      </c>
      <c r="AN15" s="21">
        <v>16</v>
      </c>
    </row>
    <row r="16" spans="1:40" ht="12.75">
      <c r="A16" s="3" t="s">
        <v>10</v>
      </c>
      <c r="B16" s="15">
        <v>19</v>
      </c>
      <c r="C16" s="27">
        <v>15</v>
      </c>
      <c r="D16" s="16">
        <v>19</v>
      </c>
      <c r="E16" s="21">
        <v>15</v>
      </c>
      <c r="F16" s="15">
        <v>47</v>
      </c>
      <c r="G16" s="27">
        <v>63</v>
      </c>
      <c r="H16" s="16">
        <v>17</v>
      </c>
      <c r="I16" s="27">
        <v>29</v>
      </c>
      <c r="J16" s="16">
        <v>1</v>
      </c>
      <c r="K16" s="27">
        <v>4</v>
      </c>
      <c r="L16" s="16">
        <v>21</v>
      </c>
      <c r="M16" s="27">
        <v>15</v>
      </c>
      <c r="N16" s="16">
        <v>10</v>
      </c>
      <c r="O16" s="27">
        <v>11</v>
      </c>
      <c r="P16" s="20">
        <v>4</v>
      </c>
      <c r="Q16" s="21"/>
      <c r="R16" s="20">
        <v>3</v>
      </c>
      <c r="S16" s="27">
        <v>6</v>
      </c>
      <c r="T16" s="27"/>
      <c r="U16" s="31">
        <v>1</v>
      </c>
      <c r="V16" s="3" t="s">
        <v>10</v>
      </c>
      <c r="W16" s="20">
        <v>25</v>
      </c>
      <c r="X16" s="27">
        <v>18</v>
      </c>
      <c r="Y16" s="27"/>
      <c r="Z16" s="27">
        <v>2</v>
      </c>
      <c r="AA16" s="27">
        <v>10</v>
      </c>
      <c r="AB16" s="21">
        <v>6</v>
      </c>
      <c r="AC16" s="20">
        <v>9</v>
      </c>
      <c r="AD16" s="27">
        <v>18</v>
      </c>
      <c r="AE16" s="27">
        <v>3</v>
      </c>
      <c r="AF16" s="27">
        <v>12</v>
      </c>
      <c r="AG16" s="27">
        <v>7</v>
      </c>
      <c r="AH16" s="21">
        <v>14</v>
      </c>
      <c r="AI16" s="20">
        <v>6</v>
      </c>
      <c r="AJ16" s="27">
        <v>7</v>
      </c>
      <c r="AK16" s="27">
        <v>5</v>
      </c>
      <c r="AL16" s="21">
        <v>7</v>
      </c>
      <c r="AM16" s="20">
        <v>6</v>
      </c>
      <c r="AN16" s="21">
        <v>5</v>
      </c>
    </row>
    <row r="17" spans="1:40" ht="12.75">
      <c r="A17" s="3" t="s">
        <v>11</v>
      </c>
      <c r="B17" s="15">
        <v>16</v>
      </c>
      <c r="C17" s="27">
        <v>9</v>
      </c>
      <c r="D17" s="16">
        <v>13</v>
      </c>
      <c r="E17" s="21">
        <v>9</v>
      </c>
      <c r="F17" s="15">
        <v>30</v>
      </c>
      <c r="G17" s="27">
        <v>27</v>
      </c>
      <c r="H17" s="16">
        <v>14</v>
      </c>
      <c r="I17" s="27">
        <v>15</v>
      </c>
      <c r="J17" s="16">
        <v>1</v>
      </c>
      <c r="K17" s="27">
        <v>2</v>
      </c>
      <c r="L17" s="16">
        <v>8</v>
      </c>
      <c r="M17" s="27">
        <v>6</v>
      </c>
      <c r="N17" s="16">
        <v>6</v>
      </c>
      <c r="O17" s="27">
        <v>6</v>
      </c>
      <c r="P17" s="20"/>
      <c r="Q17" s="21">
        <v>1</v>
      </c>
      <c r="R17" s="20">
        <v>4</v>
      </c>
      <c r="S17" s="27">
        <v>3</v>
      </c>
      <c r="T17" s="27">
        <v>1</v>
      </c>
      <c r="U17" s="31"/>
      <c r="V17" s="3" t="s">
        <v>11</v>
      </c>
      <c r="W17" s="20">
        <v>10</v>
      </c>
      <c r="X17" s="27">
        <v>11</v>
      </c>
      <c r="Y17" s="27">
        <v>1</v>
      </c>
      <c r="Z17" s="27"/>
      <c r="AA17" s="27">
        <v>4</v>
      </c>
      <c r="AB17" s="21">
        <v>5</v>
      </c>
      <c r="AC17" s="20">
        <v>8</v>
      </c>
      <c r="AD17" s="27">
        <v>4</v>
      </c>
      <c r="AE17" s="27">
        <v>3</v>
      </c>
      <c r="AF17" s="27">
        <v>9</v>
      </c>
      <c r="AG17" s="27">
        <v>7</v>
      </c>
      <c r="AH17" s="21">
        <v>4</v>
      </c>
      <c r="AI17" s="20">
        <v>6</v>
      </c>
      <c r="AJ17" s="27">
        <v>4</v>
      </c>
      <c r="AK17" s="27">
        <v>6</v>
      </c>
      <c r="AL17" s="21">
        <v>4</v>
      </c>
      <c r="AM17" s="20">
        <v>3</v>
      </c>
      <c r="AN17" s="21">
        <v>8</v>
      </c>
    </row>
    <row r="18" spans="1:40" ht="12.75">
      <c r="A18" s="3" t="s">
        <v>12</v>
      </c>
      <c r="B18" s="15">
        <v>14</v>
      </c>
      <c r="C18" s="27">
        <v>17</v>
      </c>
      <c r="D18" s="16">
        <v>14</v>
      </c>
      <c r="E18" s="21">
        <v>17</v>
      </c>
      <c r="F18" s="15">
        <v>68</v>
      </c>
      <c r="G18" s="27">
        <v>65</v>
      </c>
      <c r="H18" s="16">
        <v>26</v>
      </c>
      <c r="I18" s="27">
        <v>28</v>
      </c>
      <c r="J18" s="16">
        <v>5</v>
      </c>
      <c r="K18" s="27">
        <v>8</v>
      </c>
      <c r="L18" s="16">
        <v>32</v>
      </c>
      <c r="M18" s="27">
        <v>30</v>
      </c>
      <c r="N18" s="16">
        <v>11</v>
      </c>
      <c r="O18" s="27">
        <v>10</v>
      </c>
      <c r="P18" s="20"/>
      <c r="Q18" s="21"/>
      <c r="R18" s="20">
        <v>9</v>
      </c>
      <c r="S18" s="27">
        <v>13</v>
      </c>
      <c r="T18" s="27">
        <v>3</v>
      </c>
      <c r="U18" s="31">
        <v>7</v>
      </c>
      <c r="V18" s="3" t="s">
        <v>12</v>
      </c>
      <c r="W18" s="20">
        <v>22</v>
      </c>
      <c r="X18" s="27">
        <v>22</v>
      </c>
      <c r="Y18" s="27">
        <v>2</v>
      </c>
      <c r="Z18" s="27">
        <v>3</v>
      </c>
      <c r="AA18" s="27">
        <v>11</v>
      </c>
      <c r="AB18" s="21">
        <v>7</v>
      </c>
      <c r="AC18" s="20">
        <v>8</v>
      </c>
      <c r="AD18" s="27">
        <v>14</v>
      </c>
      <c r="AE18" s="27">
        <v>3</v>
      </c>
      <c r="AF18" s="27">
        <v>2</v>
      </c>
      <c r="AG18" s="27">
        <v>0</v>
      </c>
      <c r="AH18" s="21">
        <v>0</v>
      </c>
      <c r="AI18" s="20">
        <v>13</v>
      </c>
      <c r="AJ18" s="27">
        <v>10</v>
      </c>
      <c r="AK18" s="27">
        <v>13</v>
      </c>
      <c r="AL18" s="21">
        <v>9</v>
      </c>
      <c r="AM18" s="20"/>
      <c r="AN18" s="21">
        <v>1</v>
      </c>
    </row>
    <row r="19" spans="1:40" ht="12.75">
      <c r="A19" s="3" t="s">
        <v>13</v>
      </c>
      <c r="B19" s="15">
        <v>27</v>
      </c>
      <c r="C19" s="27">
        <v>15</v>
      </c>
      <c r="D19" s="16">
        <v>27</v>
      </c>
      <c r="E19" s="21">
        <v>15</v>
      </c>
      <c r="F19" s="15">
        <v>60</v>
      </c>
      <c r="G19" s="27">
        <v>57</v>
      </c>
      <c r="H19" s="16">
        <v>32</v>
      </c>
      <c r="I19" s="27">
        <v>25</v>
      </c>
      <c r="J19" s="16">
        <v>2</v>
      </c>
      <c r="K19" s="27">
        <v>2</v>
      </c>
      <c r="L19" s="16">
        <v>17</v>
      </c>
      <c r="M19" s="27">
        <v>20</v>
      </c>
      <c r="N19" s="16">
        <v>13</v>
      </c>
      <c r="O19" s="27">
        <v>12</v>
      </c>
      <c r="P19" s="20">
        <v>2</v>
      </c>
      <c r="Q19" s="21"/>
      <c r="R19" s="20">
        <v>10</v>
      </c>
      <c r="S19" s="27">
        <v>19</v>
      </c>
      <c r="T19" s="27">
        <v>2</v>
      </c>
      <c r="U19" s="31">
        <v>6</v>
      </c>
      <c r="V19" s="3" t="s">
        <v>13</v>
      </c>
      <c r="W19" s="20">
        <v>25</v>
      </c>
      <c r="X19" s="27">
        <v>15</v>
      </c>
      <c r="Y19" s="27">
        <v>2</v>
      </c>
      <c r="Z19" s="27"/>
      <c r="AA19" s="27">
        <v>8</v>
      </c>
      <c r="AB19" s="21">
        <v>4</v>
      </c>
      <c r="AC19" s="20">
        <v>10</v>
      </c>
      <c r="AD19" s="27">
        <v>4</v>
      </c>
      <c r="AE19" s="27">
        <v>3</v>
      </c>
      <c r="AF19" s="27">
        <v>7</v>
      </c>
      <c r="AG19" s="27">
        <v>7</v>
      </c>
      <c r="AH19" s="21">
        <v>15</v>
      </c>
      <c r="AI19" s="20">
        <v>13</v>
      </c>
      <c r="AJ19" s="27">
        <v>9</v>
      </c>
      <c r="AK19" s="27">
        <v>12</v>
      </c>
      <c r="AL19" s="21">
        <v>9</v>
      </c>
      <c r="AM19" s="20">
        <v>9</v>
      </c>
      <c r="AN19" s="21">
        <v>4</v>
      </c>
    </row>
    <row r="20" spans="1:40" ht="12.75">
      <c r="A20" s="3" t="s">
        <v>14</v>
      </c>
      <c r="B20" s="15">
        <v>13</v>
      </c>
      <c r="C20" s="27">
        <v>8</v>
      </c>
      <c r="D20" s="16">
        <v>13</v>
      </c>
      <c r="E20" s="21">
        <v>8</v>
      </c>
      <c r="F20" s="15">
        <v>34</v>
      </c>
      <c r="G20" s="27">
        <v>33</v>
      </c>
      <c r="H20" s="16">
        <v>16</v>
      </c>
      <c r="I20" s="27">
        <v>17</v>
      </c>
      <c r="J20" s="16"/>
      <c r="K20" s="27"/>
      <c r="L20" s="16">
        <v>7</v>
      </c>
      <c r="M20" s="27">
        <v>8</v>
      </c>
      <c r="N20" s="16">
        <v>4</v>
      </c>
      <c r="O20" s="27">
        <v>6</v>
      </c>
      <c r="P20" s="20"/>
      <c r="Q20" s="21"/>
      <c r="R20" s="20">
        <v>5</v>
      </c>
      <c r="S20" s="27">
        <v>5</v>
      </c>
      <c r="T20" s="27">
        <v>1</v>
      </c>
      <c r="U20" s="31">
        <v>4</v>
      </c>
      <c r="V20" s="3" t="s">
        <v>14</v>
      </c>
      <c r="W20" s="20">
        <v>12</v>
      </c>
      <c r="X20" s="27">
        <v>5</v>
      </c>
      <c r="Y20" s="27"/>
      <c r="Z20" s="27"/>
      <c r="AA20" s="27">
        <v>5</v>
      </c>
      <c r="AB20" s="21">
        <v>2</v>
      </c>
      <c r="AC20" s="20">
        <v>2</v>
      </c>
      <c r="AD20" s="27">
        <v>6</v>
      </c>
      <c r="AE20" s="27">
        <v>10</v>
      </c>
      <c r="AF20" s="27">
        <v>3</v>
      </c>
      <c r="AG20" s="27">
        <v>2</v>
      </c>
      <c r="AH20" s="21">
        <v>1</v>
      </c>
      <c r="AI20" s="20">
        <v>4</v>
      </c>
      <c r="AJ20" s="27">
        <v>6</v>
      </c>
      <c r="AK20" s="27">
        <v>4</v>
      </c>
      <c r="AL20" s="21">
        <v>3</v>
      </c>
      <c r="AM20" s="20"/>
      <c r="AN20" s="21"/>
    </row>
    <row r="21" spans="1:40" ht="12.75">
      <c r="A21" s="3" t="s">
        <v>15</v>
      </c>
      <c r="B21" s="15">
        <v>9</v>
      </c>
      <c r="C21" s="27">
        <v>10</v>
      </c>
      <c r="D21" s="16">
        <v>9</v>
      </c>
      <c r="E21" s="21">
        <v>10</v>
      </c>
      <c r="F21" s="15">
        <v>33</v>
      </c>
      <c r="G21" s="27">
        <v>28</v>
      </c>
      <c r="H21" s="16">
        <v>14</v>
      </c>
      <c r="I21" s="27">
        <v>8</v>
      </c>
      <c r="J21" s="16">
        <v>1</v>
      </c>
      <c r="K21" s="27"/>
      <c r="L21" s="16">
        <v>8</v>
      </c>
      <c r="M21" s="27">
        <v>9</v>
      </c>
      <c r="N21" s="16">
        <v>1</v>
      </c>
      <c r="O21" s="27">
        <v>3</v>
      </c>
      <c r="P21" s="20">
        <v>1</v>
      </c>
      <c r="Q21" s="21"/>
      <c r="R21" s="20">
        <v>1</v>
      </c>
      <c r="S21" s="27">
        <v>5</v>
      </c>
      <c r="T21" s="27"/>
      <c r="U21" s="31">
        <v>1</v>
      </c>
      <c r="V21" s="3" t="s">
        <v>15</v>
      </c>
      <c r="W21" s="20">
        <v>15</v>
      </c>
      <c r="X21" s="27">
        <v>11</v>
      </c>
      <c r="Y21" s="27"/>
      <c r="Z21" s="27"/>
      <c r="AA21" s="27">
        <v>5</v>
      </c>
      <c r="AB21" s="21">
        <v>5</v>
      </c>
      <c r="AC21" s="20">
        <v>3</v>
      </c>
      <c r="AD21" s="27">
        <v>3</v>
      </c>
      <c r="AE21" s="27">
        <v>5</v>
      </c>
      <c r="AF21" s="27">
        <v>5</v>
      </c>
      <c r="AG21" s="27">
        <v>4</v>
      </c>
      <c r="AH21" s="21">
        <v>1</v>
      </c>
      <c r="AI21" s="20">
        <v>6</v>
      </c>
      <c r="AJ21" s="27">
        <v>5</v>
      </c>
      <c r="AK21" s="27">
        <v>5</v>
      </c>
      <c r="AL21" s="21">
        <v>5</v>
      </c>
      <c r="AM21" s="20">
        <v>2</v>
      </c>
      <c r="AN21" s="21">
        <v>1</v>
      </c>
    </row>
    <row r="22" spans="1:40" ht="12.75">
      <c r="A22" s="3" t="s">
        <v>16</v>
      </c>
      <c r="B22" s="15">
        <v>25</v>
      </c>
      <c r="C22" s="27">
        <v>38</v>
      </c>
      <c r="D22" s="16">
        <v>25</v>
      </c>
      <c r="E22" s="21">
        <v>38</v>
      </c>
      <c r="F22" s="15">
        <v>89</v>
      </c>
      <c r="G22" s="27">
        <v>86</v>
      </c>
      <c r="H22" s="16">
        <v>27</v>
      </c>
      <c r="I22" s="27">
        <v>23</v>
      </c>
      <c r="J22" s="16">
        <v>1</v>
      </c>
      <c r="K22" s="27">
        <v>1</v>
      </c>
      <c r="L22" s="16">
        <v>37</v>
      </c>
      <c r="M22" s="27">
        <v>31</v>
      </c>
      <c r="N22" s="16">
        <v>4</v>
      </c>
      <c r="O22" s="27">
        <v>5</v>
      </c>
      <c r="P22" s="20">
        <v>3</v>
      </c>
      <c r="Q22" s="21">
        <v>3</v>
      </c>
      <c r="R22" s="20">
        <v>9</v>
      </c>
      <c r="S22" s="27">
        <v>13</v>
      </c>
      <c r="T22" s="27">
        <v>2</v>
      </c>
      <c r="U22" s="31">
        <v>3</v>
      </c>
      <c r="V22" s="3" t="s">
        <v>16</v>
      </c>
      <c r="W22" s="20">
        <v>32</v>
      </c>
      <c r="X22" s="27">
        <v>22</v>
      </c>
      <c r="Y22" s="27">
        <v>2</v>
      </c>
      <c r="Z22" s="27">
        <v>1</v>
      </c>
      <c r="AA22" s="27">
        <v>12</v>
      </c>
      <c r="AB22" s="21">
        <v>3</v>
      </c>
      <c r="AC22" s="20">
        <v>6</v>
      </c>
      <c r="AD22" s="27">
        <v>13</v>
      </c>
      <c r="AE22" s="27">
        <v>2</v>
      </c>
      <c r="AF22" s="27">
        <v>3</v>
      </c>
      <c r="AG22" s="27">
        <v>2</v>
      </c>
      <c r="AH22" s="21">
        <v>5</v>
      </c>
      <c r="AI22" s="20">
        <v>24</v>
      </c>
      <c r="AJ22" s="27">
        <v>16</v>
      </c>
      <c r="AK22" s="27">
        <v>20</v>
      </c>
      <c r="AL22" s="21">
        <v>14</v>
      </c>
      <c r="AM22" s="20">
        <v>3</v>
      </c>
      <c r="AN22" s="21">
        <v>2</v>
      </c>
    </row>
    <row r="23" spans="1:40" ht="12.75">
      <c r="A23" s="3" t="s">
        <v>17</v>
      </c>
      <c r="B23" s="15">
        <v>21</v>
      </c>
      <c r="C23" s="27">
        <v>21</v>
      </c>
      <c r="D23" s="16">
        <v>21</v>
      </c>
      <c r="E23" s="21">
        <v>20</v>
      </c>
      <c r="F23" s="15">
        <v>48</v>
      </c>
      <c r="G23" s="27">
        <v>61</v>
      </c>
      <c r="H23" s="16">
        <v>30</v>
      </c>
      <c r="I23" s="27">
        <v>29</v>
      </c>
      <c r="J23" s="16">
        <v>1</v>
      </c>
      <c r="K23" s="27">
        <v>2</v>
      </c>
      <c r="L23" s="16">
        <v>7</v>
      </c>
      <c r="M23" s="27">
        <v>19</v>
      </c>
      <c r="N23" s="16">
        <v>5</v>
      </c>
      <c r="O23" s="27">
        <v>11</v>
      </c>
      <c r="P23" s="20">
        <v>1</v>
      </c>
      <c r="Q23" s="21">
        <v>1</v>
      </c>
      <c r="R23" s="20">
        <v>11</v>
      </c>
      <c r="S23" s="27">
        <v>3</v>
      </c>
      <c r="T23" s="27">
        <v>2</v>
      </c>
      <c r="U23" s="31"/>
      <c r="V23" s="3" t="s">
        <v>17</v>
      </c>
      <c r="W23" s="20">
        <v>27</v>
      </c>
      <c r="X23" s="27">
        <v>15</v>
      </c>
      <c r="Y23" s="27">
        <v>2</v>
      </c>
      <c r="Z23" s="27">
        <v>1</v>
      </c>
      <c r="AA23" s="27">
        <v>9</v>
      </c>
      <c r="AB23" s="21">
        <v>9</v>
      </c>
      <c r="AC23" s="20">
        <v>16</v>
      </c>
      <c r="AD23" s="27">
        <v>17</v>
      </c>
      <c r="AE23" s="27">
        <v>62</v>
      </c>
      <c r="AF23" s="27">
        <v>25</v>
      </c>
      <c r="AG23" s="27"/>
      <c r="AH23" s="21">
        <v>0</v>
      </c>
      <c r="AI23" s="20">
        <v>13</v>
      </c>
      <c r="AJ23" s="27">
        <v>25</v>
      </c>
      <c r="AK23" s="27">
        <v>10</v>
      </c>
      <c r="AL23" s="21">
        <v>20</v>
      </c>
      <c r="AM23" s="20">
        <v>4</v>
      </c>
      <c r="AN23" s="21">
        <v>3</v>
      </c>
    </row>
    <row r="24" spans="1:40" ht="12.75">
      <c r="A24" s="3" t="s">
        <v>18</v>
      </c>
      <c r="B24" s="15">
        <v>21</v>
      </c>
      <c r="C24" s="27">
        <v>19</v>
      </c>
      <c r="D24" s="16">
        <v>21</v>
      </c>
      <c r="E24" s="21">
        <v>19</v>
      </c>
      <c r="F24" s="15">
        <v>65</v>
      </c>
      <c r="G24" s="27">
        <v>53</v>
      </c>
      <c r="H24" s="16">
        <v>27</v>
      </c>
      <c r="I24" s="27">
        <v>24</v>
      </c>
      <c r="J24" s="16">
        <v>4</v>
      </c>
      <c r="K24" s="27">
        <v>3</v>
      </c>
      <c r="L24" s="16">
        <v>24</v>
      </c>
      <c r="M24" s="27">
        <v>20</v>
      </c>
      <c r="N24" s="16">
        <v>11</v>
      </c>
      <c r="O24" s="27">
        <v>4</v>
      </c>
      <c r="P24" s="20"/>
      <c r="Q24" s="21"/>
      <c r="R24" s="20">
        <v>2</v>
      </c>
      <c r="S24" s="27">
        <v>5</v>
      </c>
      <c r="T24" s="27"/>
      <c r="U24" s="31">
        <v>2</v>
      </c>
      <c r="V24" s="3" t="s">
        <v>18</v>
      </c>
      <c r="W24" s="20">
        <v>23</v>
      </c>
      <c r="X24" s="27">
        <v>16</v>
      </c>
      <c r="Y24" s="27"/>
      <c r="Z24" s="27"/>
      <c r="AA24" s="27">
        <v>3</v>
      </c>
      <c r="AB24" s="21">
        <v>3</v>
      </c>
      <c r="AC24" s="20">
        <v>13</v>
      </c>
      <c r="AD24" s="27">
        <v>9</v>
      </c>
      <c r="AE24" s="27">
        <v>5</v>
      </c>
      <c r="AF24" s="27">
        <v>2</v>
      </c>
      <c r="AG24" s="27">
        <v>2</v>
      </c>
      <c r="AH24" s="21">
        <v>2</v>
      </c>
      <c r="AI24" s="20">
        <v>12</v>
      </c>
      <c r="AJ24" s="27">
        <v>11</v>
      </c>
      <c r="AK24" s="27">
        <v>10</v>
      </c>
      <c r="AL24" s="21">
        <v>7</v>
      </c>
      <c r="AM24" s="20">
        <v>6</v>
      </c>
      <c r="AN24" s="21">
        <v>9</v>
      </c>
    </row>
    <row r="25" spans="1:40" ht="12.75">
      <c r="A25" s="3" t="s">
        <v>19</v>
      </c>
      <c r="B25" s="15">
        <v>11</v>
      </c>
      <c r="C25" s="27">
        <v>12</v>
      </c>
      <c r="D25" s="16">
        <v>11</v>
      </c>
      <c r="E25" s="21">
        <v>12</v>
      </c>
      <c r="F25" s="15">
        <v>33</v>
      </c>
      <c r="G25" s="27">
        <v>37</v>
      </c>
      <c r="H25" s="16">
        <v>16</v>
      </c>
      <c r="I25" s="27">
        <v>22</v>
      </c>
      <c r="J25" s="16"/>
      <c r="K25" s="27"/>
      <c r="L25" s="16">
        <v>12</v>
      </c>
      <c r="M25" s="27">
        <v>10</v>
      </c>
      <c r="N25" s="16">
        <v>11</v>
      </c>
      <c r="O25" s="27">
        <v>10</v>
      </c>
      <c r="P25" s="20">
        <v>1</v>
      </c>
      <c r="Q25" s="21"/>
      <c r="R25" s="20">
        <v>8</v>
      </c>
      <c r="S25" s="27">
        <v>3</v>
      </c>
      <c r="T25" s="27">
        <v>5</v>
      </c>
      <c r="U25" s="31">
        <v>1</v>
      </c>
      <c r="V25" s="3" t="s">
        <v>19</v>
      </c>
      <c r="W25" s="20">
        <v>24</v>
      </c>
      <c r="X25" s="27">
        <v>18</v>
      </c>
      <c r="Y25" s="27">
        <v>2</v>
      </c>
      <c r="Z25" s="27">
        <v>1</v>
      </c>
      <c r="AA25" s="27">
        <v>7</v>
      </c>
      <c r="AB25" s="21">
        <v>5</v>
      </c>
      <c r="AC25" s="20">
        <v>4</v>
      </c>
      <c r="AD25" s="27">
        <v>2</v>
      </c>
      <c r="AE25" s="27">
        <v>3</v>
      </c>
      <c r="AF25" s="27"/>
      <c r="AG25" s="27">
        <v>7</v>
      </c>
      <c r="AH25" s="21">
        <v>2</v>
      </c>
      <c r="AI25" s="20">
        <v>3</v>
      </c>
      <c r="AJ25" s="27">
        <v>7</v>
      </c>
      <c r="AK25" s="27">
        <v>3</v>
      </c>
      <c r="AL25" s="21">
        <v>6</v>
      </c>
      <c r="AM25" s="20"/>
      <c r="AN25" s="21">
        <v>2</v>
      </c>
    </row>
    <row r="26" spans="1:40" ht="12.75">
      <c r="A26" s="3" t="s">
        <v>20</v>
      </c>
      <c r="B26" s="15">
        <v>18</v>
      </c>
      <c r="C26" s="27">
        <v>13</v>
      </c>
      <c r="D26" s="16">
        <v>18</v>
      </c>
      <c r="E26" s="21">
        <v>11</v>
      </c>
      <c r="F26" s="15">
        <v>62</v>
      </c>
      <c r="G26" s="27">
        <v>46</v>
      </c>
      <c r="H26" s="16">
        <v>31</v>
      </c>
      <c r="I26" s="27">
        <v>18</v>
      </c>
      <c r="J26" s="16"/>
      <c r="K26" s="27">
        <v>1</v>
      </c>
      <c r="L26" s="16">
        <v>8</v>
      </c>
      <c r="M26" s="27">
        <v>14</v>
      </c>
      <c r="N26" s="16">
        <v>6</v>
      </c>
      <c r="O26" s="27">
        <v>10</v>
      </c>
      <c r="P26" s="20">
        <v>1</v>
      </c>
      <c r="Q26" s="21">
        <v>1</v>
      </c>
      <c r="R26" s="20">
        <v>6</v>
      </c>
      <c r="S26" s="27">
        <v>6</v>
      </c>
      <c r="T26" s="27">
        <v>4</v>
      </c>
      <c r="U26" s="31">
        <v>4</v>
      </c>
      <c r="V26" s="3" t="s">
        <v>20</v>
      </c>
      <c r="W26" s="20">
        <v>17</v>
      </c>
      <c r="X26" s="27">
        <v>13</v>
      </c>
      <c r="Y26" s="27"/>
      <c r="Z26" s="27">
        <v>2</v>
      </c>
      <c r="AA26" s="27">
        <v>4</v>
      </c>
      <c r="AB26" s="21">
        <v>2</v>
      </c>
      <c r="AC26" s="20">
        <v>9</v>
      </c>
      <c r="AD26" s="27">
        <v>10</v>
      </c>
      <c r="AE26" s="27">
        <v>2</v>
      </c>
      <c r="AF26" s="27">
        <v>7</v>
      </c>
      <c r="AG26" s="27">
        <v>1</v>
      </c>
      <c r="AH26" s="21">
        <v>0</v>
      </c>
      <c r="AI26" s="20">
        <v>12</v>
      </c>
      <c r="AJ26" s="27">
        <v>9</v>
      </c>
      <c r="AK26" s="27">
        <v>10</v>
      </c>
      <c r="AL26" s="21">
        <v>9</v>
      </c>
      <c r="AM26" s="20">
        <v>5</v>
      </c>
      <c r="AN26" s="21">
        <v>5</v>
      </c>
    </row>
    <row r="27" spans="1:40" ht="12.75">
      <c r="A27" s="3" t="s">
        <v>21</v>
      </c>
      <c r="B27" s="15">
        <v>36</v>
      </c>
      <c r="C27" s="27">
        <v>29</v>
      </c>
      <c r="D27" s="16">
        <v>35</v>
      </c>
      <c r="E27" s="21">
        <v>27</v>
      </c>
      <c r="F27" s="15">
        <v>88</v>
      </c>
      <c r="G27" s="27">
        <v>87</v>
      </c>
      <c r="H27" s="16">
        <v>59</v>
      </c>
      <c r="I27" s="27">
        <v>66</v>
      </c>
      <c r="J27" s="16">
        <v>7</v>
      </c>
      <c r="K27" s="27">
        <v>3</v>
      </c>
      <c r="L27" s="16">
        <v>14</v>
      </c>
      <c r="M27" s="27">
        <v>15</v>
      </c>
      <c r="N27" s="16">
        <v>6</v>
      </c>
      <c r="O27" s="27">
        <v>8</v>
      </c>
      <c r="P27" s="20">
        <v>3</v>
      </c>
      <c r="Q27" s="21">
        <v>2</v>
      </c>
      <c r="R27" s="20">
        <v>10</v>
      </c>
      <c r="S27" s="27">
        <v>15</v>
      </c>
      <c r="T27" s="27">
        <v>3</v>
      </c>
      <c r="U27" s="31">
        <v>4</v>
      </c>
      <c r="V27" s="3" t="s">
        <v>21</v>
      </c>
      <c r="W27" s="20">
        <v>39</v>
      </c>
      <c r="X27" s="27">
        <v>29</v>
      </c>
      <c r="Y27" s="27">
        <v>4</v>
      </c>
      <c r="Z27" s="27">
        <v>2</v>
      </c>
      <c r="AA27" s="27">
        <v>9</v>
      </c>
      <c r="AB27" s="21">
        <v>8</v>
      </c>
      <c r="AC27" s="20">
        <v>13</v>
      </c>
      <c r="AD27" s="27">
        <v>6</v>
      </c>
      <c r="AE27" s="27">
        <v>25</v>
      </c>
      <c r="AF27" s="27">
        <v>40</v>
      </c>
      <c r="AG27" s="27">
        <v>6</v>
      </c>
      <c r="AH27" s="21">
        <v>2</v>
      </c>
      <c r="AI27" s="20">
        <v>19</v>
      </c>
      <c r="AJ27" s="27">
        <v>25</v>
      </c>
      <c r="AK27" s="27">
        <v>17</v>
      </c>
      <c r="AL27" s="21">
        <v>22</v>
      </c>
      <c r="AM27" s="20">
        <v>3</v>
      </c>
      <c r="AN27" s="21">
        <v>2</v>
      </c>
    </row>
    <row r="28" spans="1:40" ht="12.75">
      <c r="A28" s="3" t="s">
        <v>22</v>
      </c>
      <c r="B28" s="15">
        <v>15</v>
      </c>
      <c r="C28" s="27">
        <v>16</v>
      </c>
      <c r="D28" s="16">
        <v>15</v>
      </c>
      <c r="E28" s="21">
        <v>16</v>
      </c>
      <c r="F28" s="15">
        <v>33</v>
      </c>
      <c r="G28" s="27">
        <v>32</v>
      </c>
      <c r="H28" s="16">
        <v>15</v>
      </c>
      <c r="I28" s="27">
        <v>6</v>
      </c>
      <c r="J28" s="16">
        <v>4</v>
      </c>
      <c r="K28" s="27">
        <v>2</v>
      </c>
      <c r="L28" s="16">
        <v>10</v>
      </c>
      <c r="M28" s="27">
        <v>10</v>
      </c>
      <c r="N28" s="16">
        <v>10</v>
      </c>
      <c r="O28" s="27">
        <v>9</v>
      </c>
      <c r="P28" s="20">
        <v>1</v>
      </c>
      <c r="Q28" s="21">
        <v>3</v>
      </c>
      <c r="R28" s="20">
        <v>5</v>
      </c>
      <c r="S28" s="27">
        <v>4</v>
      </c>
      <c r="T28" s="27">
        <v>4</v>
      </c>
      <c r="U28" s="31">
        <v>1</v>
      </c>
      <c r="V28" s="3" t="s">
        <v>22</v>
      </c>
      <c r="W28" s="20">
        <v>24</v>
      </c>
      <c r="X28" s="27">
        <v>10</v>
      </c>
      <c r="Y28" s="27"/>
      <c r="Z28" s="27"/>
      <c r="AA28" s="27">
        <v>6</v>
      </c>
      <c r="AB28" s="21">
        <v>4</v>
      </c>
      <c r="AC28" s="20">
        <v>9</v>
      </c>
      <c r="AD28" s="27">
        <v>12</v>
      </c>
      <c r="AE28" s="27">
        <v>33</v>
      </c>
      <c r="AF28" s="27">
        <v>20</v>
      </c>
      <c r="AG28" s="27">
        <v>30</v>
      </c>
      <c r="AH28" s="21">
        <v>10</v>
      </c>
      <c r="AI28" s="20">
        <v>1</v>
      </c>
      <c r="AJ28" s="27">
        <v>8</v>
      </c>
      <c r="AK28" s="27">
        <v>1</v>
      </c>
      <c r="AL28" s="21">
        <v>7</v>
      </c>
      <c r="AM28" s="20">
        <v>2</v>
      </c>
      <c r="AN28" s="21">
        <v>4</v>
      </c>
    </row>
    <row r="29" spans="1:40" ht="12.75">
      <c r="A29" s="3" t="s">
        <v>23</v>
      </c>
      <c r="B29" s="15">
        <v>9</v>
      </c>
      <c r="C29" s="27">
        <v>12</v>
      </c>
      <c r="D29" s="16">
        <v>9</v>
      </c>
      <c r="E29" s="21">
        <v>12</v>
      </c>
      <c r="F29" s="15">
        <v>29</v>
      </c>
      <c r="G29" s="27">
        <v>38</v>
      </c>
      <c r="H29" s="16">
        <v>11</v>
      </c>
      <c r="I29" s="27">
        <v>16</v>
      </c>
      <c r="J29" s="16">
        <v>3</v>
      </c>
      <c r="K29" s="27">
        <v>2</v>
      </c>
      <c r="L29" s="16">
        <v>7</v>
      </c>
      <c r="M29" s="27">
        <v>13</v>
      </c>
      <c r="N29" s="16">
        <v>3</v>
      </c>
      <c r="O29" s="27">
        <v>5</v>
      </c>
      <c r="P29" s="20"/>
      <c r="Q29" s="21"/>
      <c r="R29" s="20">
        <v>8</v>
      </c>
      <c r="S29" s="27">
        <v>8</v>
      </c>
      <c r="T29" s="27">
        <v>1</v>
      </c>
      <c r="U29" s="31">
        <v>3</v>
      </c>
      <c r="V29" s="3" t="s">
        <v>23</v>
      </c>
      <c r="W29" s="20">
        <v>16</v>
      </c>
      <c r="X29" s="27">
        <v>10</v>
      </c>
      <c r="Y29" s="27"/>
      <c r="Z29" s="27">
        <v>2</v>
      </c>
      <c r="AA29" s="27">
        <v>8</v>
      </c>
      <c r="AB29" s="21">
        <v>4</v>
      </c>
      <c r="AC29" s="20">
        <v>7</v>
      </c>
      <c r="AD29" s="27">
        <v>9</v>
      </c>
      <c r="AE29" s="27">
        <v>3</v>
      </c>
      <c r="AF29" s="27"/>
      <c r="AG29" s="27">
        <v>4</v>
      </c>
      <c r="AH29" s="21">
        <v>1</v>
      </c>
      <c r="AI29" s="20">
        <v>11</v>
      </c>
      <c r="AJ29" s="27">
        <v>4</v>
      </c>
      <c r="AK29" s="27">
        <v>11</v>
      </c>
      <c r="AL29" s="21">
        <v>2</v>
      </c>
      <c r="AM29" s="20">
        <v>4</v>
      </c>
      <c r="AN29" s="21">
        <v>2</v>
      </c>
    </row>
    <row r="30" spans="1:40" ht="12.75">
      <c r="A30" s="3" t="s">
        <v>24</v>
      </c>
      <c r="B30" s="15">
        <v>21</v>
      </c>
      <c r="C30" s="27">
        <v>20</v>
      </c>
      <c r="D30" s="16">
        <v>20</v>
      </c>
      <c r="E30" s="21">
        <v>20</v>
      </c>
      <c r="F30" s="15">
        <v>56</v>
      </c>
      <c r="G30" s="27">
        <v>63</v>
      </c>
      <c r="H30" s="16">
        <v>25</v>
      </c>
      <c r="I30" s="27">
        <v>21</v>
      </c>
      <c r="J30" s="16"/>
      <c r="K30" s="27"/>
      <c r="L30" s="16">
        <v>16</v>
      </c>
      <c r="M30" s="27">
        <v>16</v>
      </c>
      <c r="N30" s="16">
        <v>8</v>
      </c>
      <c r="O30" s="27">
        <v>5</v>
      </c>
      <c r="P30" s="20">
        <v>3</v>
      </c>
      <c r="Q30" s="21">
        <v>5</v>
      </c>
      <c r="R30" s="20">
        <v>6</v>
      </c>
      <c r="S30" s="27">
        <v>9</v>
      </c>
      <c r="T30" s="27">
        <v>1</v>
      </c>
      <c r="U30" s="31">
        <v>1</v>
      </c>
      <c r="V30" s="3" t="s">
        <v>24</v>
      </c>
      <c r="W30" s="20">
        <v>23</v>
      </c>
      <c r="X30" s="27">
        <v>14</v>
      </c>
      <c r="Y30" s="27">
        <v>1</v>
      </c>
      <c r="Z30" s="27">
        <v>1</v>
      </c>
      <c r="AA30" s="27">
        <v>11</v>
      </c>
      <c r="AB30" s="21">
        <v>4</v>
      </c>
      <c r="AC30" s="20">
        <v>10</v>
      </c>
      <c r="AD30" s="27">
        <v>10</v>
      </c>
      <c r="AE30" s="27">
        <v>9</v>
      </c>
      <c r="AF30" s="27">
        <v>14</v>
      </c>
      <c r="AG30" s="27">
        <v>3</v>
      </c>
      <c r="AH30" s="21">
        <v>1</v>
      </c>
      <c r="AI30" s="20">
        <v>10</v>
      </c>
      <c r="AJ30" s="27">
        <v>8</v>
      </c>
      <c r="AK30" s="27">
        <v>8</v>
      </c>
      <c r="AL30" s="21">
        <v>7</v>
      </c>
      <c r="AM30" s="20">
        <v>8</v>
      </c>
      <c r="AN30" s="21">
        <v>8</v>
      </c>
    </row>
    <row r="31" spans="1:40" ht="13.5" thickBot="1">
      <c r="A31" s="54" t="s">
        <v>25</v>
      </c>
      <c r="B31" s="115">
        <v>11</v>
      </c>
      <c r="C31" s="90">
        <v>17</v>
      </c>
      <c r="D31" s="89">
        <v>11</v>
      </c>
      <c r="E31" s="91">
        <v>16</v>
      </c>
      <c r="F31" s="115">
        <v>64</v>
      </c>
      <c r="G31" s="90">
        <v>50</v>
      </c>
      <c r="H31" s="89">
        <v>39</v>
      </c>
      <c r="I31" s="90">
        <v>28</v>
      </c>
      <c r="J31" s="89">
        <v>2</v>
      </c>
      <c r="K31" s="90">
        <v>4</v>
      </c>
      <c r="L31" s="89">
        <v>13</v>
      </c>
      <c r="M31" s="90">
        <v>16</v>
      </c>
      <c r="N31" s="89">
        <v>5</v>
      </c>
      <c r="O31" s="90">
        <v>7</v>
      </c>
      <c r="P31" s="88"/>
      <c r="Q31" s="91"/>
      <c r="R31" s="88">
        <v>3</v>
      </c>
      <c r="S31" s="90">
        <v>2</v>
      </c>
      <c r="T31" s="90">
        <v>2</v>
      </c>
      <c r="U31" s="139">
        <v>1</v>
      </c>
      <c r="V31" s="54" t="s">
        <v>25</v>
      </c>
      <c r="W31" s="88">
        <v>18</v>
      </c>
      <c r="X31" s="90">
        <v>20</v>
      </c>
      <c r="Y31" s="90"/>
      <c r="Z31" s="90">
        <v>2</v>
      </c>
      <c r="AA31" s="90">
        <v>6</v>
      </c>
      <c r="AB31" s="91">
        <v>5</v>
      </c>
      <c r="AC31" s="88">
        <v>10</v>
      </c>
      <c r="AD31" s="90">
        <v>7</v>
      </c>
      <c r="AE31" s="90">
        <v>3</v>
      </c>
      <c r="AF31" s="90"/>
      <c r="AG31" s="90">
        <v>3</v>
      </c>
      <c r="AH31" s="91">
        <v>0</v>
      </c>
      <c r="AI31" s="88">
        <v>8</v>
      </c>
      <c r="AJ31" s="90">
        <v>9</v>
      </c>
      <c r="AK31" s="90">
        <v>8</v>
      </c>
      <c r="AL31" s="91">
        <v>9</v>
      </c>
      <c r="AM31" s="88">
        <v>2</v>
      </c>
      <c r="AN31" s="91">
        <v>1</v>
      </c>
    </row>
    <row r="32" spans="1:40" s="6" customFormat="1" ht="13.5" thickBot="1">
      <c r="A32" s="92" t="s">
        <v>26</v>
      </c>
      <c r="B32" s="93">
        <v>528</v>
      </c>
      <c r="C32" s="93">
        <v>494</v>
      </c>
      <c r="D32" s="93">
        <v>519</v>
      </c>
      <c r="E32" s="93">
        <v>487</v>
      </c>
      <c r="F32" s="93">
        <v>1476</v>
      </c>
      <c r="G32" s="93">
        <v>1455</v>
      </c>
      <c r="H32" s="93">
        <v>740</v>
      </c>
      <c r="I32" s="93">
        <v>698</v>
      </c>
      <c r="J32" s="93">
        <v>56</v>
      </c>
      <c r="K32" s="93">
        <v>60</v>
      </c>
      <c r="L32" s="93">
        <v>412</v>
      </c>
      <c r="M32" s="93">
        <v>432</v>
      </c>
      <c r="N32" s="93">
        <v>218</v>
      </c>
      <c r="O32" s="93">
        <v>228</v>
      </c>
      <c r="P32" s="93">
        <v>28</v>
      </c>
      <c r="Q32" s="93">
        <v>27</v>
      </c>
      <c r="R32" s="93">
        <v>197</v>
      </c>
      <c r="S32" s="93">
        <v>218</v>
      </c>
      <c r="T32" s="93">
        <v>53</v>
      </c>
      <c r="U32" s="140">
        <v>72</v>
      </c>
      <c r="V32" s="92" t="s">
        <v>26</v>
      </c>
      <c r="W32" s="93">
        <v>579</v>
      </c>
      <c r="X32" s="93">
        <v>438</v>
      </c>
      <c r="Y32" s="93">
        <v>32</v>
      </c>
      <c r="Z32" s="93">
        <v>30</v>
      </c>
      <c r="AA32" s="93">
        <v>182</v>
      </c>
      <c r="AB32" s="93">
        <v>135</v>
      </c>
      <c r="AC32" s="93">
        <v>220</v>
      </c>
      <c r="AD32" s="93">
        <v>233</v>
      </c>
      <c r="AE32" s="93">
        <v>256</v>
      </c>
      <c r="AF32" s="93">
        <v>220</v>
      </c>
      <c r="AG32" s="93">
        <v>177</v>
      </c>
      <c r="AH32" s="93">
        <v>154</v>
      </c>
      <c r="AI32" s="93">
        <v>262</v>
      </c>
      <c r="AJ32" s="93">
        <v>246</v>
      </c>
      <c r="AK32" s="93">
        <v>228</v>
      </c>
      <c r="AL32" s="93">
        <v>204</v>
      </c>
      <c r="AM32" s="93">
        <v>90</v>
      </c>
      <c r="AN32" s="142">
        <v>104</v>
      </c>
    </row>
    <row r="33" spans="1:40" ht="12.75">
      <c r="A33" s="28" t="s">
        <v>27</v>
      </c>
      <c r="B33" s="114">
        <v>641</v>
      </c>
      <c r="C33" s="29">
        <v>563</v>
      </c>
      <c r="D33" s="14">
        <v>639</v>
      </c>
      <c r="E33" s="117">
        <v>555</v>
      </c>
      <c r="F33" s="114">
        <v>1855</v>
      </c>
      <c r="G33" s="29">
        <v>1872</v>
      </c>
      <c r="H33" s="14">
        <v>1199</v>
      </c>
      <c r="I33" s="29">
        <v>1209</v>
      </c>
      <c r="J33" s="14">
        <v>135</v>
      </c>
      <c r="K33" s="29">
        <v>126</v>
      </c>
      <c r="L33" s="14">
        <v>379</v>
      </c>
      <c r="M33" s="29">
        <v>412</v>
      </c>
      <c r="N33" s="14">
        <v>267</v>
      </c>
      <c r="O33" s="29">
        <v>310</v>
      </c>
      <c r="P33" s="32">
        <v>9</v>
      </c>
      <c r="Q33" s="45">
        <v>10</v>
      </c>
      <c r="R33" s="32">
        <v>149</v>
      </c>
      <c r="S33" s="29">
        <v>150</v>
      </c>
      <c r="T33" s="29">
        <v>49</v>
      </c>
      <c r="U33" s="46">
        <v>91</v>
      </c>
      <c r="V33" s="28" t="s">
        <v>27</v>
      </c>
      <c r="W33" s="32">
        <v>299</v>
      </c>
      <c r="X33" s="29">
        <v>283</v>
      </c>
      <c r="Y33" s="29">
        <v>18</v>
      </c>
      <c r="Z33" s="29">
        <v>26</v>
      </c>
      <c r="AA33" s="29">
        <v>79</v>
      </c>
      <c r="AB33" s="45">
        <v>70</v>
      </c>
      <c r="AC33" s="32">
        <v>231</v>
      </c>
      <c r="AD33" s="29">
        <v>223</v>
      </c>
      <c r="AE33" s="29">
        <v>70</v>
      </c>
      <c r="AF33" s="29">
        <v>107</v>
      </c>
      <c r="AG33" s="29">
        <v>35</v>
      </c>
      <c r="AH33" s="45">
        <v>26</v>
      </c>
      <c r="AI33" s="32">
        <v>196</v>
      </c>
      <c r="AJ33" s="29">
        <v>154</v>
      </c>
      <c r="AK33" s="29">
        <v>139</v>
      </c>
      <c r="AL33" s="45">
        <v>91</v>
      </c>
      <c r="AM33" s="32">
        <v>77</v>
      </c>
      <c r="AN33" s="45">
        <v>57</v>
      </c>
    </row>
    <row r="34" spans="1:40" ht="12.75">
      <c r="A34" s="3" t="s">
        <v>28</v>
      </c>
      <c r="B34" s="15">
        <v>90</v>
      </c>
      <c r="C34" s="27">
        <v>77</v>
      </c>
      <c r="D34" s="16">
        <v>87</v>
      </c>
      <c r="E34" s="18">
        <v>76</v>
      </c>
      <c r="F34" s="15">
        <v>224</v>
      </c>
      <c r="G34" s="27">
        <v>252</v>
      </c>
      <c r="H34" s="16">
        <v>115</v>
      </c>
      <c r="I34" s="27">
        <v>119</v>
      </c>
      <c r="J34" s="16">
        <v>9</v>
      </c>
      <c r="K34" s="27">
        <v>12</v>
      </c>
      <c r="L34" s="16">
        <v>70</v>
      </c>
      <c r="M34" s="27">
        <v>93</v>
      </c>
      <c r="N34" s="16">
        <v>33</v>
      </c>
      <c r="O34" s="27">
        <v>51</v>
      </c>
      <c r="P34" s="20">
        <v>8</v>
      </c>
      <c r="Q34" s="21">
        <v>6</v>
      </c>
      <c r="R34" s="20">
        <v>24</v>
      </c>
      <c r="S34" s="27">
        <v>22</v>
      </c>
      <c r="T34" s="27">
        <v>11</v>
      </c>
      <c r="U34" s="31">
        <v>6</v>
      </c>
      <c r="V34" s="3" t="s">
        <v>28</v>
      </c>
      <c r="W34" s="20">
        <v>64</v>
      </c>
      <c r="X34" s="27">
        <v>63</v>
      </c>
      <c r="Y34" s="27">
        <v>1</v>
      </c>
      <c r="Z34" s="27">
        <v>3</v>
      </c>
      <c r="AA34" s="27">
        <v>13</v>
      </c>
      <c r="AB34" s="21">
        <v>15</v>
      </c>
      <c r="AC34" s="20">
        <v>48</v>
      </c>
      <c r="AD34" s="27">
        <v>55</v>
      </c>
      <c r="AE34" s="27">
        <v>91</v>
      </c>
      <c r="AF34" s="27">
        <v>102</v>
      </c>
      <c r="AG34" s="27">
        <v>16</v>
      </c>
      <c r="AH34" s="21">
        <v>14</v>
      </c>
      <c r="AI34" s="20">
        <v>34</v>
      </c>
      <c r="AJ34" s="27">
        <v>17</v>
      </c>
      <c r="AK34" s="27">
        <v>32</v>
      </c>
      <c r="AL34" s="21">
        <v>11</v>
      </c>
      <c r="AM34" s="20">
        <v>10</v>
      </c>
      <c r="AN34" s="21">
        <v>15</v>
      </c>
    </row>
    <row r="35" spans="1:40" ht="12.75">
      <c r="A35" s="3" t="s">
        <v>29</v>
      </c>
      <c r="B35" s="15">
        <v>79</v>
      </c>
      <c r="C35" s="27">
        <v>79</v>
      </c>
      <c r="D35" s="16">
        <v>77</v>
      </c>
      <c r="E35" s="18">
        <v>77</v>
      </c>
      <c r="F35" s="15">
        <v>230</v>
      </c>
      <c r="G35" s="27">
        <v>258</v>
      </c>
      <c r="H35" s="16">
        <v>110</v>
      </c>
      <c r="I35" s="27">
        <v>121</v>
      </c>
      <c r="J35" s="16">
        <v>17</v>
      </c>
      <c r="K35" s="27">
        <v>18</v>
      </c>
      <c r="L35" s="16">
        <v>84</v>
      </c>
      <c r="M35" s="27">
        <v>97</v>
      </c>
      <c r="N35" s="16">
        <v>24</v>
      </c>
      <c r="O35" s="27">
        <v>33</v>
      </c>
      <c r="P35" s="20"/>
      <c r="Q35" s="21">
        <v>1</v>
      </c>
      <c r="R35" s="20">
        <v>18</v>
      </c>
      <c r="S35" s="27">
        <v>24</v>
      </c>
      <c r="T35" s="27">
        <v>8</v>
      </c>
      <c r="U35" s="31">
        <v>4</v>
      </c>
      <c r="V35" s="3" t="s">
        <v>29</v>
      </c>
      <c r="W35" s="20">
        <v>61</v>
      </c>
      <c r="X35" s="27">
        <v>50</v>
      </c>
      <c r="Y35" s="27">
        <v>2</v>
      </c>
      <c r="Z35" s="27">
        <v>2</v>
      </c>
      <c r="AA35" s="27">
        <v>16</v>
      </c>
      <c r="AB35" s="21">
        <v>11</v>
      </c>
      <c r="AC35" s="20">
        <v>58</v>
      </c>
      <c r="AD35" s="27">
        <v>65</v>
      </c>
      <c r="AE35" s="27">
        <v>19</v>
      </c>
      <c r="AF35" s="27">
        <v>12</v>
      </c>
      <c r="AG35" s="27">
        <v>104</v>
      </c>
      <c r="AH35" s="21">
        <v>32</v>
      </c>
      <c r="AI35" s="20">
        <v>44</v>
      </c>
      <c r="AJ35" s="27">
        <v>39</v>
      </c>
      <c r="AK35" s="27">
        <v>40</v>
      </c>
      <c r="AL35" s="21">
        <v>37</v>
      </c>
      <c r="AM35" s="20">
        <v>14</v>
      </c>
      <c r="AN35" s="21">
        <v>33</v>
      </c>
    </row>
    <row r="36" spans="1:40" ht="12.75">
      <c r="A36" s="3" t="s">
        <v>30</v>
      </c>
      <c r="B36" s="15">
        <v>49</v>
      </c>
      <c r="C36" s="27">
        <v>35</v>
      </c>
      <c r="D36" s="16">
        <v>49</v>
      </c>
      <c r="E36" s="18">
        <v>33</v>
      </c>
      <c r="F36" s="15">
        <v>81</v>
      </c>
      <c r="G36" s="27">
        <v>149</v>
      </c>
      <c r="H36" s="16">
        <v>41</v>
      </c>
      <c r="I36" s="27">
        <v>87</v>
      </c>
      <c r="J36" s="16">
        <v>6</v>
      </c>
      <c r="K36" s="27">
        <v>8</v>
      </c>
      <c r="L36" s="16">
        <v>27</v>
      </c>
      <c r="M36" s="27">
        <v>40</v>
      </c>
      <c r="N36" s="16">
        <v>24</v>
      </c>
      <c r="O36" s="27">
        <v>32</v>
      </c>
      <c r="P36" s="20">
        <v>3</v>
      </c>
      <c r="Q36" s="21">
        <v>1</v>
      </c>
      <c r="R36" s="20">
        <v>8</v>
      </c>
      <c r="S36" s="27">
        <v>5</v>
      </c>
      <c r="T36" s="27">
        <v>3</v>
      </c>
      <c r="U36" s="31">
        <v>1</v>
      </c>
      <c r="V36" s="3" t="s">
        <v>30</v>
      </c>
      <c r="W36" s="20">
        <v>30</v>
      </c>
      <c r="X36" s="27">
        <v>17</v>
      </c>
      <c r="Y36" s="27">
        <v>2</v>
      </c>
      <c r="Z36" s="27"/>
      <c r="AA36" s="27">
        <v>4</v>
      </c>
      <c r="AB36" s="21">
        <v>5</v>
      </c>
      <c r="AC36" s="20">
        <v>16</v>
      </c>
      <c r="AD36" s="27">
        <v>24</v>
      </c>
      <c r="AE36" s="27">
        <v>96</v>
      </c>
      <c r="AF36" s="27">
        <v>34</v>
      </c>
      <c r="AG36" s="27"/>
      <c r="AH36" s="21">
        <v>1</v>
      </c>
      <c r="AI36" s="20">
        <v>17</v>
      </c>
      <c r="AJ36" s="27">
        <v>22</v>
      </c>
      <c r="AK36" s="27">
        <v>15</v>
      </c>
      <c r="AL36" s="21">
        <v>20</v>
      </c>
      <c r="AM36" s="20">
        <v>4</v>
      </c>
      <c r="AN36" s="21">
        <v>4</v>
      </c>
    </row>
    <row r="37" spans="1:40" ht="13.5" thickBot="1">
      <c r="A37" s="54" t="s">
        <v>31</v>
      </c>
      <c r="B37" s="115">
        <v>110</v>
      </c>
      <c r="C37" s="90">
        <v>102</v>
      </c>
      <c r="D37" s="89">
        <v>108</v>
      </c>
      <c r="E37" s="116">
        <v>101</v>
      </c>
      <c r="F37" s="115">
        <v>241</v>
      </c>
      <c r="G37" s="90">
        <v>220</v>
      </c>
      <c r="H37" s="89">
        <v>108</v>
      </c>
      <c r="I37" s="90">
        <v>126</v>
      </c>
      <c r="J37" s="89">
        <v>7</v>
      </c>
      <c r="K37" s="90">
        <v>11</v>
      </c>
      <c r="L37" s="89">
        <v>95</v>
      </c>
      <c r="M37" s="90">
        <v>60</v>
      </c>
      <c r="N37" s="89">
        <v>39</v>
      </c>
      <c r="O37" s="90">
        <v>29</v>
      </c>
      <c r="P37" s="88">
        <v>5</v>
      </c>
      <c r="Q37" s="91">
        <v>5</v>
      </c>
      <c r="R37" s="88">
        <v>30</v>
      </c>
      <c r="S37" s="90">
        <v>27</v>
      </c>
      <c r="T37" s="90">
        <v>15</v>
      </c>
      <c r="U37" s="139">
        <v>6</v>
      </c>
      <c r="V37" s="54" t="s">
        <v>31</v>
      </c>
      <c r="W37" s="88">
        <v>59</v>
      </c>
      <c r="X37" s="90">
        <v>49</v>
      </c>
      <c r="Y37" s="90">
        <v>3</v>
      </c>
      <c r="Z37" s="90"/>
      <c r="AA37" s="90">
        <v>15</v>
      </c>
      <c r="AB37" s="91">
        <v>14</v>
      </c>
      <c r="AC37" s="88">
        <v>56</v>
      </c>
      <c r="AD37" s="90">
        <v>47</v>
      </c>
      <c r="AE37" s="90">
        <v>26</v>
      </c>
      <c r="AF37" s="90">
        <v>87</v>
      </c>
      <c r="AG37" s="90">
        <v>8</v>
      </c>
      <c r="AH37" s="91">
        <v>9</v>
      </c>
      <c r="AI37" s="88">
        <v>66</v>
      </c>
      <c r="AJ37" s="90">
        <v>49</v>
      </c>
      <c r="AK37" s="90">
        <v>52</v>
      </c>
      <c r="AL37" s="91">
        <v>38</v>
      </c>
      <c r="AM37" s="88">
        <v>23</v>
      </c>
      <c r="AN37" s="91">
        <v>32</v>
      </c>
    </row>
    <row r="38" spans="1:40" s="6" customFormat="1" ht="13.5" thickBot="1">
      <c r="A38" s="92" t="s">
        <v>32</v>
      </c>
      <c r="B38" s="96">
        <f aca="true" t="shared" si="0" ref="B38:T38">SUM(B33:B37)</f>
        <v>969</v>
      </c>
      <c r="C38" s="96">
        <f t="shared" si="0"/>
        <v>856</v>
      </c>
      <c r="D38" s="96">
        <f t="shared" si="0"/>
        <v>960</v>
      </c>
      <c r="E38" s="96">
        <f t="shared" si="0"/>
        <v>842</v>
      </c>
      <c r="F38" s="96">
        <f t="shared" si="0"/>
        <v>2631</v>
      </c>
      <c r="G38" s="96">
        <f t="shared" si="0"/>
        <v>2751</v>
      </c>
      <c r="H38" s="96">
        <f t="shared" si="0"/>
        <v>1573</v>
      </c>
      <c r="I38" s="96">
        <f t="shared" si="0"/>
        <v>1662</v>
      </c>
      <c r="J38" s="96">
        <f t="shared" si="0"/>
        <v>174</v>
      </c>
      <c r="K38" s="96">
        <f t="shared" si="0"/>
        <v>175</v>
      </c>
      <c r="L38" s="96">
        <f t="shared" si="0"/>
        <v>655</v>
      </c>
      <c r="M38" s="96">
        <f t="shared" si="0"/>
        <v>702</v>
      </c>
      <c r="N38" s="96">
        <f t="shared" si="0"/>
        <v>387</v>
      </c>
      <c r="O38" s="96">
        <f t="shared" si="0"/>
        <v>455</v>
      </c>
      <c r="P38" s="96">
        <f t="shared" si="0"/>
        <v>25</v>
      </c>
      <c r="Q38" s="96">
        <f t="shared" si="0"/>
        <v>23</v>
      </c>
      <c r="R38" s="96">
        <f t="shared" si="0"/>
        <v>229</v>
      </c>
      <c r="S38" s="96">
        <f t="shared" si="0"/>
        <v>228</v>
      </c>
      <c r="T38" s="96">
        <f t="shared" si="0"/>
        <v>86</v>
      </c>
      <c r="U38" s="96">
        <f>SUM(U33:U37)</f>
        <v>108</v>
      </c>
      <c r="V38" s="92" t="s">
        <v>32</v>
      </c>
      <c r="W38" s="96">
        <f aca="true" t="shared" si="1" ref="W38:AN38">SUM(W33:W37)</f>
        <v>513</v>
      </c>
      <c r="X38" s="96">
        <f t="shared" si="1"/>
        <v>462</v>
      </c>
      <c r="Y38" s="96">
        <f t="shared" si="1"/>
        <v>26</v>
      </c>
      <c r="Z38" s="96">
        <f t="shared" si="1"/>
        <v>31</v>
      </c>
      <c r="AA38" s="96">
        <f t="shared" si="1"/>
        <v>127</v>
      </c>
      <c r="AB38" s="96">
        <f t="shared" si="1"/>
        <v>115</v>
      </c>
      <c r="AC38" s="96">
        <f t="shared" si="1"/>
        <v>409</v>
      </c>
      <c r="AD38" s="96">
        <f t="shared" si="1"/>
        <v>414</v>
      </c>
      <c r="AE38" s="96">
        <f t="shared" si="1"/>
        <v>302</v>
      </c>
      <c r="AF38" s="96">
        <f t="shared" si="1"/>
        <v>342</v>
      </c>
      <c r="AG38" s="96">
        <f t="shared" si="1"/>
        <v>163</v>
      </c>
      <c r="AH38" s="96">
        <f t="shared" si="1"/>
        <v>82</v>
      </c>
      <c r="AI38" s="96">
        <f t="shared" si="1"/>
        <v>357</v>
      </c>
      <c r="AJ38" s="96">
        <f t="shared" si="1"/>
        <v>281</v>
      </c>
      <c r="AK38" s="96">
        <f t="shared" si="1"/>
        <v>278</v>
      </c>
      <c r="AL38" s="96">
        <f t="shared" si="1"/>
        <v>197</v>
      </c>
      <c r="AM38" s="96">
        <f t="shared" si="1"/>
        <v>128</v>
      </c>
      <c r="AN38" s="96">
        <f t="shared" si="1"/>
        <v>141</v>
      </c>
    </row>
    <row r="39" spans="1:40" ht="12.75">
      <c r="A39" s="94" t="s">
        <v>33</v>
      </c>
      <c r="B39" s="95">
        <f aca="true" t="shared" si="2" ref="B39:T39">B23+B36</f>
        <v>70</v>
      </c>
      <c r="C39" s="95">
        <f t="shared" si="2"/>
        <v>56</v>
      </c>
      <c r="D39" s="95">
        <f t="shared" si="2"/>
        <v>70</v>
      </c>
      <c r="E39" s="95">
        <f t="shared" si="2"/>
        <v>53</v>
      </c>
      <c r="F39" s="95">
        <f t="shared" si="2"/>
        <v>129</v>
      </c>
      <c r="G39" s="95">
        <f t="shared" si="2"/>
        <v>210</v>
      </c>
      <c r="H39" s="95">
        <f t="shared" si="2"/>
        <v>71</v>
      </c>
      <c r="I39" s="95">
        <f t="shared" si="2"/>
        <v>116</v>
      </c>
      <c r="J39" s="95">
        <f t="shared" si="2"/>
        <v>7</v>
      </c>
      <c r="K39" s="95">
        <f t="shared" si="2"/>
        <v>10</v>
      </c>
      <c r="L39" s="95">
        <f t="shared" si="2"/>
        <v>34</v>
      </c>
      <c r="M39" s="95">
        <f t="shared" si="2"/>
        <v>59</v>
      </c>
      <c r="N39" s="95">
        <f t="shared" si="2"/>
        <v>29</v>
      </c>
      <c r="O39" s="95">
        <f t="shared" si="2"/>
        <v>43</v>
      </c>
      <c r="P39" s="95">
        <f t="shared" si="2"/>
        <v>4</v>
      </c>
      <c r="Q39" s="95">
        <f t="shared" si="2"/>
        <v>2</v>
      </c>
      <c r="R39" s="95">
        <f t="shared" si="2"/>
        <v>19</v>
      </c>
      <c r="S39" s="95">
        <f t="shared" si="2"/>
        <v>8</v>
      </c>
      <c r="T39" s="95">
        <f t="shared" si="2"/>
        <v>5</v>
      </c>
      <c r="U39" s="95">
        <f>U23+U36</f>
        <v>1</v>
      </c>
      <c r="V39" s="94" t="s">
        <v>33</v>
      </c>
      <c r="W39" s="95">
        <f aca="true" t="shared" si="3" ref="W39:AN39">W23+W36</f>
        <v>57</v>
      </c>
      <c r="X39" s="95">
        <f t="shared" si="3"/>
        <v>32</v>
      </c>
      <c r="Y39" s="95">
        <f t="shared" si="3"/>
        <v>4</v>
      </c>
      <c r="Z39" s="95">
        <f t="shared" si="3"/>
        <v>1</v>
      </c>
      <c r="AA39" s="95">
        <f t="shared" si="3"/>
        <v>13</v>
      </c>
      <c r="AB39" s="95">
        <f t="shared" si="3"/>
        <v>14</v>
      </c>
      <c r="AC39" s="95">
        <f t="shared" si="3"/>
        <v>32</v>
      </c>
      <c r="AD39" s="95">
        <f t="shared" si="3"/>
        <v>41</v>
      </c>
      <c r="AE39" s="95">
        <f t="shared" si="3"/>
        <v>158</v>
      </c>
      <c r="AF39" s="95">
        <f t="shared" si="3"/>
        <v>59</v>
      </c>
      <c r="AG39" s="95">
        <f t="shared" si="3"/>
        <v>0</v>
      </c>
      <c r="AH39" s="95">
        <f t="shared" si="3"/>
        <v>1</v>
      </c>
      <c r="AI39" s="95">
        <f t="shared" si="3"/>
        <v>30</v>
      </c>
      <c r="AJ39" s="95">
        <f t="shared" si="3"/>
        <v>47</v>
      </c>
      <c r="AK39" s="95">
        <f t="shared" si="3"/>
        <v>25</v>
      </c>
      <c r="AL39" s="95">
        <f t="shared" si="3"/>
        <v>40</v>
      </c>
      <c r="AM39" s="95">
        <f t="shared" si="3"/>
        <v>8</v>
      </c>
      <c r="AN39" s="95">
        <f t="shared" si="3"/>
        <v>7</v>
      </c>
    </row>
    <row r="40" spans="1:40" ht="13.5" thickBot="1">
      <c r="A40" s="97"/>
      <c r="B40" s="141"/>
      <c r="C40" s="141"/>
      <c r="D40" s="141"/>
      <c r="E40" s="141"/>
      <c r="F40" s="141"/>
      <c r="G40" s="141"/>
      <c r="H40" s="141"/>
      <c r="I40" s="141"/>
      <c r="J40" s="141"/>
      <c r="K40" s="141"/>
      <c r="L40" s="141"/>
      <c r="M40" s="141"/>
      <c r="N40" s="141"/>
      <c r="O40" s="141"/>
      <c r="P40" s="141"/>
      <c r="Q40" s="141"/>
      <c r="R40" s="141"/>
      <c r="S40" s="141"/>
      <c r="T40" s="141"/>
      <c r="U40" s="141"/>
      <c r="V40" s="97"/>
      <c r="W40" s="98"/>
      <c r="X40" s="98"/>
      <c r="Y40" s="98"/>
      <c r="Z40" s="98"/>
      <c r="AA40" s="98"/>
      <c r="AB40" s="98"/>
      <c r="AC40" s="98"/>
      <c r="AD40" s="98"/>
      <c r="AE40" s="98"/>
      <c r="AF40" s="98"/>
      <c r="AG40" s="98"/>
      <c r="AH40" s="98"/>
      <c r="AI40" s="98"/>
      <c r="AJ40" s="98"/>
      <c r="AK40" s="98"/>
      <c r="AL40" s="98"/>
      <c r="AM40" s="98"/>
      <c r="AN40" s="98"/>
    </row>
    <row r="41" spans="1:40" s="6" customFormat="1" ht="13.5" thickBot="1">
      <c r="A41" s="92" t="s">
        <v>34</v>
      </c>
      <c r="B41" s="96">
        <f aca="true" t="shared" si="4" ref="B41:T41">B32+B38</f>
        <v>1497</v>
      </c>
      <c r="C41" s="96">
        <f t="shared" si="4"/>
        <v>1350</v>
      </c>
      <c r="D41" s="96">
        <f t="shared" si="4"/>
        <v>1479</v>
      </c>
      <c r="E41" s="96">
        <f t="shared" si="4"/>
        <v>1329</v>
      </c>
      <c r="F41" s="96">
        <f t="shared" si="4"/>
        <v>4107</v>
      </c>
      <c r="G41" s="96">
        <f t="shared" si="4"/>
        <v>4206</v>
      </c>
      <c r="H41" s="96">
        <f t="shared" si="4"/>
        <v>2313</v>
      </c>
      <c r="I41" s="96">
        <f t="shared" si="4"/>
        <v>2360</v>
      </c>
      <c r="J41" s="96">
        <f t="shared" si="4"/>
        <v>230</v>
      </c>
      <c r="K41" s="96">
        <f t="shared" si="4"/>
        <v>235</v>
      </c>
      <c r="L41" s="96">
        <f t="shared" si="4"/>
        <v>1067</v>
      </c>
      <c r="M41" s="96">
        <f t="shared" si="4"/>
        <v>1134</v>
      </c>
      <c r="N41" s="96">
        <f t="shared" si="4"/>
        <v>605</v>
      </c>
      <c r="O41" s="96">
        <f t="shared" si="4"/>
        <v>683</v>
      </c>
      <c r="P41" s="96">
        <f t="shared" si="4"/>
        <v>53</v>
      </c>
      <c r="Q41" s="96">
        <f t="shared" si="4"/>
        <v>50</v>
      </c>
      <c r="R41" s="96">
        <f t="shared" si="4"/>
        <v>426</v>
      </c>
      <c r="S41" s="96">
        <f t="shared" si="4"/>
        <v>446</v>
      </c>
      <c r="T41" s="96">
        <f t="shared" si="4"/>
        <v>139</v>
      </c>
      <c r="U41" s="96">
        <f>U32+U38</f>
        <v>180</v>
      </c>
      <c r="V41" s="92" t="s">
        <v>34</v>
      </c>
      <c r="W41" s="96">
        <f aca="true" t="shared" si="5" ref="W41:AN41">W32+W38</f>
        <v>1092</v>
      </c>
      <c r="X41" s="96">
        <f t="shared" si="5"/>
        <v>900</v>
      </c>
      <c r="Y41" s="96">
        <f t="shared" si="5"/>
        <v>58</v>
      </c>
      <c r="Z41" s="96">
        <f t="shared" si="5"/>
        <v>61</v>
      </c>
      <c r="AA41" s="96">
        <f t="shared" si="5"/>
        <v>309</v>
      </c>
      <c r="AB41" s="96">
        <f t="shared" si="5"/>
        <v>250</v>
      </c>
      <c r="AC41" s="96">
        <f t="shared" si="5"/>
        <v>629</v>
      </c>
      <c r="AD41" s="96">
        <f t="shared" si="5"/>
        <v>647</v>
      </c>
      <c r="AE41" s="96">
        <f t="shared" si="5"/>
        <v>558</v>
      </c>
      <c r="AF41" s="96">
        <f t="shared" si="5"/>
        <v>562</v>
      </c>
      <c r="AG41" s="96">
        <f t="shared" si="5"/>
        <v>340</v>
      </c>
      <c r="AH41" s="96">
        <f t="shared" si="5"/>
        <v>236</v>
      </c>
      <c r="AI41" s="96">
        <f t="shared" si="5"/>
        <v>619</v>
      </c>
      <c r="AJ41" s="96">
        <f t="shared" si="5"/>
        <v>527</v>
      </c>
      <c r="AK41" s="96">
        <f t="shared" si="5"/>
        <v>506</v>
      </c>
      <c r="AL41" s="96">
        <f t="shared" si="5"/>
        <v>401</v>
      </c>
      <c r="AM41" s="96">
        <f t="shared" si="5"/>
        <v>218</v>
      </c>
      <c r="AN41" s="96">
        <f t="shared" si="5"/>
        <v>245</v>
      </c>
    </row>
    <row r="42" spans="6:36" ht="12.75"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</row>
    <row r="43" spans="6:36" ht="12.75"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</row>
    <row r="44" spans="6:36" ht="12.75"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</row>
    <row r="45" spans="6:36" ht="12.75"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</row>
    <row r="46" spans="6:36" ht="12.75"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</row>
  </sheetData>
  <sheetProtection/>
  <mergeCells count="26">
    <mergeCell ref="F3:N3"/>
    <mergeCell ref="F5:G5"/>
    <mergeCell ref="W5:X5"/>
    <mergeCell ref="Y5:Z5"/>
    <mergeCell ref="AA5:AB5"/>
    <mergeCell ref="P4:Q5"/>
    <mergeCell ref="R4:S5"/>
    <mergeCell ref="V4:V6"/>
    <mergeCell ref="F4:O4"/>
    <mergeCell ref="AM5:AN5"/>
    <mergeCell ref="AK5:AL5"/>
    <mergeCell ref="AI4:AJ5"/>
    <mergeCell ref="T4:U5"/>
    <mergeCell ref="AC4:AD5"/>
    <mergeCell ref="AE4:AF5"/>
    <mergeCell ref="AG4:AH5"/>
    <mergeCell ref="A2:AB2"/>
    <mergeCell ref="L5:M5"/>
    <mergeCell ref="N5:O5"/>
    <mergeCell ref="H5:I5"/>
    <mergeCell ref="J5:K5"/>
    <mergeCell ref="A4:A6"/>
    <mergeCell ref="W4:AB4"/>
    <mergeCell ref="B4:E4"/>
    <mergeCell ref="D5:E5"/>
    <mergeCell ref="B5:C5"/>
  </mergeCells>
  <printOptions/>
  <pageMargins left="0" right="0" top="0" bottom="0" header="0" footer="0"/>
  <pageSetup horizontalDpi="600" verticalDpi="600" orientation="landscape" paperSize="9" scale="70" r:id="rId1"/>
  <colBreaks count="1" manualBreakCount="1">
    <brk id="2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AR43"/>
  <sheetViews>
    <sheetView tabSelected="1" workbookViewId="0" topLeftCell="A1">
      <pane xSplit="1" ySplit="6" topLeftCell="H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F14" sqref="AF14"/>
    </sheetView>
  </sheetViews>
  <sheetFormatPr defaultColWidth="8.875" defaultRowHeight="12.75"/>
  <cols>
    <col min="1" max="1" width="19.375" style="0" customWidth="1"/>
    <col min="2" max="2" width="7.875" style="0" customWidth="1"/>
    <col min="3" max="3" width="8.125" style="0" customWidth="1"/>
    <col min="4" max="16" width="8.875" style="0" customWidth="1"/>
    <col min="17" max="17" width="10.25390625" style="0" customWidth="1"/>
    <col min="18" max="18" width="0.12890625" style="0" customWidth="1"/>
    <col min="19" max="19" width="8.875" style="0" hidden="1" customWidth="1"/>
    <col min="20" max="25" width="8.875" style="0" customWidth="1"/>
    <col min="26" max="26" width="19.625" style="0" customWidth="1"/>
    <col min="27" max="28" width="8.875" style="0" customWidth="1"/>
    <col min="29" max="29" width="7.125" style="0" customWidth="1"/>
    <col min="30" max="30" width="7.375" style="0" customWidth="1"/>
    <col min="31" max="46" width="8.875" style="0" customWidth="1"/>
  </cols>
  <sheetData>
    <row r="2" spans="1:17" ht="15.75">
      <c r="A2" s="147" t="s">
        <v>74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</row>
    <row r="3" spans="5:16" ht="13.5" thickBot="1">
      <c r="E3" s="197"/>
      <c r="F3" s="197"/>
      <c r="G3" s="197"/>
      <c r="H3" s="197"/>
      <c r="I3" s="197"/>
      <c r="J3" s="197"/>
      <c r="K3" s="197"/>
      <c r="L3" s="197"/>
      <c r="M3" s="197"/>
      <c r="N3" s="197"/>
      <c r="O3" s="197"/>
      <c r="P3" s="197"/>
    </row>
    <row r="4" spans="1:44" ht="12.75" customHeight="1" thickBot="1">
      <c r="A4" s="151" t="s">
        <v>0</v>
      </c>
      <c r="B4" s="193" t="s">
        <v>50</v>
      </c>
      <c r="C4" s="194"/>
      <c r="D4" s="154" t="s">
        <v>35</v>
      </c>
      <c r="E4" s="155"/>
      <c r="F4" s="155"/>
      <c r="G4" s="156"/>
      <c r="H4" s="154" t="s">
        <v>38</v>
      </c>
      <c r="I4" s="155"/>
      <c r="J4" s="155"/>
      <c r="K4" s="155"/>
      <c r="L4" s="155"/>
      <c r="M4" s="155"/>
      <c r="N4" s="155"/>
      <c r="O4" s="155"/>
      <c r="P4" s="155"/>
      <c r="Q4" s="155"/>
      <c r="R4" s="155"/>
      <c r="S4" s="156"/>
      <c r="T4" s="183" t="s">
        <v>49</v>
      </c>
      <c r="U4" s="183"/>
      <c r="V4" s="217" t="s">
        <v>48</v>
      </c>
      <c r="W4" s="218"/>
      <c r="X4" s="218" t="s">
        <v>56</v>
      </c>
      <c r="Y4" s="219"/>
      <c r="Z4" s="184" t="s">
        <v>0</v>
      </c>
      <c r="AA4" s="177" t="s">
        <v>43</v>
      </c>
      <c r="AB4" s="183"/>
      <c r="AC4" s="183"/>
      <c r="AD4" s="183"/>
      <c r="AE4" s="183"/>
      <c r="AF4" s="183"/>
      <c r="AG4" s="163" t="s">
        <v>47</v>
      </c>
      <c r="AH4" s="164"/>
      <c r="AI4" s="163" t="s">
        <v>66</v>
      </c>
      <c r="AJ4" s="164"/>
      <c r="AK4" s="163" t="s">
        <v>67</v>
      </c>
      <c r="AL4" s="164"/>
      <c r="AM4" s="163" t="s">
        <v>46</v>
      </c>
      <c r="AN4" s="164"/>
      <c r="AO4" s="198" t="s">
        <v>54</v>
      </c>
      <c r="AP4" s="199"/>
      <c r="AQ4" s="198" t="s">
        <v>55</v>
      </c>
      <c r="AR4" s="199"/>
    </row>
    <row r="5" spans="1:44" s="1" customFormat="1" ht="38.25" customHeight="1" thickBot="1">
      <c r="A5" s="152"/>
      <c r="B5" s="195"/>
      <c r="C5" s="196"/>
      <c r="D5" s="188" t="s">
        <v>36</v>
      </c>
      <c r="E5" s="189"/>
      <c r="F5" s="157" t="s">
        <v>37</v>
      </c>
      <c r="G5" s="158"/>
      <c r="H5" s="190" t="s">
        <v>36</v>
      </c>
      <c r="I5" s="191"/>
      <c r="J5" s="192" t="s">
        <v>39</v>
      </c>
      <c r="K5" s="191"/>
      <c r="L5" s="192" t="s">
        <v>40</v>
      </c>
      <c r="M5" s="191"/>
      <c r="N5" s="192" t="s">
        <v>41</v>
      </c>
      <c r="O5" s="191"/>
      <c r="P5" s="187" t="s">
        <v>42</v>
      </c>
      <c r="Q5" s="187"/>
      <c r="R5" s="173" t="s">
        <v>53</v>
      </c>
      <c r="S5" s="176"/>
      <c r="T5" s="202"/>
      <c r="U5" s="202"/>
      <c r="V5" s="220"/>
      <c r="W5" s="221"/>
      <c r="X5" s="221"/>
      <c r="Y5" s="222"/>
      <c r="Z5" s="185"/>
      <c r="AA5" s="181" t="s">
        <v>36</v>
      </c>
      <c r="AB5" s="182"/>
      <c r="AC5" s="182" t="s">
        <v>44</v>
      </c>
      <c r="AD5" s="182"/>
      <c r="AE5" s="182" t="s">
        <v>45</v>
      </c>
      <c r="AF5" s="204"/>
      <c r="AG5" s="169"/>
      <c r="AH5" s="171"/>
      <c r="AI5" s="169"/>
      <c r="AJ5" s="171"/>
      <c r="AK5" s="169"/>
      <c r="AL5" s="171"/>
      <c r="AM5" s="165"/>
      <c r="AN5" s="203"/>
      <c r="AO5" s="200"/>
      <c r="AP5" s="201"/>
      <c r="AQ5" s="200"/>
      <c r="AR5" s="201"/>
    </row>
    <row r="6" spans="1:44" ht="13.5" thickBot="1">
      <c r="A6" s="153"/>
      <c r="B6" s="33">
        <v>2016</v>
      </c>
      <c r="C6" s="34">
        <v>2017</v>
      </c>
      <c r="D6" s="33">
        <v>2016</v>
      </c>
      <c r="E6" s="34">
        <v>2017</v>
      </c>
      <c r="F6" s="33">
        <v>2016</v>
      </c>
      <c r="G6" s="35">
        <v>2017</v>
      </c>
      <c r="H6" s="33">
        <v>2016</v>
      </c>
      <c r="I6" s="34">
        <v>2017</v>
      </c>
      <c r="J6" s="33">
        <v>2016</v>
      </c>
      <c r="K6" s="34">
        <v>2017</v>
      </c>
      <c r="L6" s="33">
        <v>2016</v>
      </c>
      <c r="M6" s="34">
        <v>2017</v>
      </c>
      <c r="N6" s="33">
        <v>2016</v>
      </c>
      <c r="O6" s="34">
        <v>2017</v>
      </c>
      <c r="P6" s="33">
        <v>2016</v>
      </c>
      <c r="Q6" s="34">
        <v>2017</v>
      </c>
      <c r="R6" s="33">
        <v>2016</v>
      </c>
      <c r="S6" s="35">
        <v>2017</v>
      </c>
      <c r="T6" s="53">
        <v>2016</v>
      </c>
      <c r="U6" s="36">
        <v>2017</v>
      </c>
      <c r="V6" s="33">
        <v>2016</v>
      </c>
      <c r="W6" s="34">
        <v>2017</v>
      </c>
      <c r="X6" s="34">
        <v>2016</v>
      </c>
      <c r="Y6" s="35">
        <v>2017</v>
      </c>
      <c r="Z6" s="186"/>
      <c r="AA6" s="33">
        <v>2016</v>
      </c>
      <c r="AB6" s="34">
        <v>2017</v>
      </c>
      <c r="AC6" s="33">
        <v>2016</v>
      </c>
      <c r="AD6" s="34">
        <v>2017</v>
      </c>
      <c r="AE6" s="33">
        <v>2016</v>
      </c>
      <c r="AF6" s="35">
        <v>2017</v>
      </c>
      <c r="AG6" s="33">
        <v>2016</v>
      </c>
      <c r="AH6" s="35">
        <v>2017</v>
      </c>
      <c r="AI6" s="33">
        <v>2016</v>
      </c>
      <c r="AJ6" s="35">
        <v>2017</v>
      </c>
      <c r="AK6" s="33">
        <v>2016</v>
      </c>
      <c r="AL6" s="35">
        <v>2017</v>
      </c>
      <c r="AM6" s="33">
        <v>2016</v>
      </c>
      <c r="AN6" s="35">
        <v>2017</v>
      </c>
      <c r="AO6" s="53">
        <v>2016</v>
      </c>
      <c r="AP6" s="35">
        <v>2017</v>
      </c>
      <c r="AQ6" s="33">
        <v>2016</v>
      </c>
      <c r="AR6" s="35">
        <v>2017</v>
      </c>
    </row>
    <row r="7" spans="1:44" ht="12.75">
      <c r="A7" s="2" t="s">
        <v>1</v>
      </c>
      <c r="B7" s="37">
        <v>18997</v>
      </c>
      <c r="C7" s="37">
        <v>18789</v>
      </c>
      <c r="D7" s="7">
        <f>абс!B7*100000/'на 100 тыс'!$B7*2.011</f>
        <v>222.30352160867506</v>
      </c>
      <c r="E7" s="8">
        <f>абс!C7*100000/'на 100 тыс'!$C7*2.017</f>
        <v>203.96508595454787</v>
      </c>
      <c r="F7" s="8">
        <f>абс!D7*100000/'на 100 тыс'!$B7*2.011</f>
        <v>222.30352160867506</v>
      </c>
      <c r="G7" s="22">
        <f>абс!E7*100000/'на 100 тыс'!$C7*2.017</f>
        <v>203.96508595454787</v>
      </c>
      <c r="H7" s="7">
        <f>абс!F7*100000/'на 100 тыс'!$B7*2.011</f>
        <v>529.2940990682739</v>
      </c>
      <c r="I7" s="8">
        <f>абс!G7*100000/'на 100 тыс'!$C7*2.017</f>
        <v>654.8352759593379</v>
      </c>
      <c r="J7" s="8">
        <f>абс!H7*100000/'на 100 тыс'!$B7*2.011</f>
        <v>275.23293151550246</v>
      </c>
      <c r="K7" s="8">
        <f>абс!I7*100000/'на 100 тыс'!$C7*2.017</f>
        <v>429.4001809569429</v>
      </c>
      <c r="L7" s="8">
        <f>абс!J7*100000/'на 100 тыс'!$B7*2.011</f>
        <v>0</v>
      </c>
      <c r="M7" s="8">
        <f>абс!K7*100000/'на 100 тыс'!$C7*2.017</f>
        <v>21.470009047847142</v>
      </c>
      <c r="N7" s="8">
        <f>абс!L7*100000/'на 100 тыс'!$B7*2.011</f>
        <v>105.8588198136548</v>
      </c>
      <c r="O7" s="8">
        <f>абс!M7*100000/'на 100 тыс'!$C7*2.017</f>
        <v>139.55505881100643</v>
      </c>
      <c r="P7" s="8">
        <f>абс!N7*100000/'на 100 тыс'!$B7*2.011</f>
        <v>74.10117386955835</v>
      </c>
      <c r="Q7" s="8">
        <f>абс!O7*100000/'на 100 тыс'!$C7*2.017</f>
        <v>96.61504071531215</v>
      </c>
      <c r="R7" s="8">
        <f>абс!P7*100000/'на 100 тыс'!$C7*2.011</f>
        <v>10.70307094576614</v>
      </c>
      <c r="S7" s="22">
        <f>абс!Q7*100000/'на 100 тыс'!$C7*2.011</f>
        <v>10.70307094576614</v>
      </c>
      <c r="T7" s="213">
        <f>абс!P7*100000/'на 100 тыс'!$B7*2.011</f>
        <v>10.58588198136548</v>
      </c>
      <c r="U7" s="214">
        <f>абс!Q7*100000/'на 100 тыс'!$C7*2.017</f>
        <v>10.735004523923571</v>
      </c>
      <c r="V7" s="7">
        <f>абс!R7*100000/'на 100 тыс'!$B7*2.011</f>
        <v>74.10117386955835</v>
      </c>
      <c r="W7" s="8">
        <f>абс!S7*100000/'на 100 тыс'!$C7*2.017</f>
        <v>85.88003619138857</v>
      </c>
      <c r="X7" s="8">
        <f>абс!T7*100000/'на 100 тыс'!$B7*2.011</f>
        <v>42.34352792546192</v>
      </c>
      <c r="Y7" s="22">
        <f>абс!U7*100000/'на 100 тыс'!$C7*2.017</f>
        <v>10.735004523923571</v>
      </c>
      <c r="Z7" s="11" t="s">
        <v>1</v>
      </c>
      <c r="AA7" s="7">
        <f>абс!W7*100000/'на 100 тыс'!$B7*2.011</f>
        <v>232.88940359004056</v>
      </c>
      <c r="AB7" s="8">
        <f>абс!X7*100000/'на 100 тыс'!$C7*2.017</f>
        <v>214.70009047847145</v>
      </c>
      <c r="AC7" s="8">
        <f>абс!Y7*100000/'на 100 тыс'!$B7*2.011</f>
        <v>10.58588198136548</v>
      </c>
      <c r="AD7" s="8">
        <f>абс!Z7*100000/'на 100 тыс'!$C7*2.017</f>
        <v>10.735004523923571</v>
      </c>
      <c r="AE7" s="8">
        <f>абс!AA7*100000/'на 100 тыс'!$B7*2.011</f>
        <v>31.75764594409644</v>
      </c>
      <c r="AF7" s="22">
        <f>абс!AB7*100000/'на 100 тыс'!$C7*2.017</f>
        <v>53.67502261961786</v>
      </c>
      <c r="AG7" s="7">
        <f>абс!AC7*100000/'на 100 тыс'!$B7*2.011</f>
        <v>21.17176396273096</v>
      </c>
      <c r="AH7" s="22">
        <f>абс!AD7*100000/'на 100 тыс'!$C7*2.017</f>
        <v>21.470009047847142</v>
      </c>
      <c r="AI7" s="7">
        <f>абс!AE7*100000/'на 100 тыс'!$B7*2.011</f>
        <v>275.23293151550246</v>
      </c>
      <c r="AJ7" s="22">
        <f>абс!AF7*100000/'на 100 тыс'!$C7*2.017</f>
        <v>161.02506785885356</v>
      </c>
      <c r="AK7" s="7">
        <f>абс!AG7*100000/'на 100 тыс'!$B7*2.011</f>
        <v>10.58588198136548</v>
      </c>
      <c r="AL7" s="22">
        <f>абс!AH7*100000/'на 100 тыс'!$C7*2.017</f>
        <v>0</v>
      </c>
      <c r="AM7" s="7">
        <f>абс!AI7*100000/'на 100 тыс'!$B7*2.011</f>
        <v>127.03058377638575</v>
      </c>
      <c r="AN7" s="22">
        <f>абс!AJ7*100000/'на 100 тыс'!$C7*2.017</f>
        <v>128.82005428708285</v>
      </c>
      <c r="AO7" s="13">
        <f>абс!AK7*100000/'на 100 тыс'!$B7*2.011</f>
        <v>116.44470179502028</v>
      </c>
      <c r="AP7" s="22">
        <f>абс!AL7*100000/'на 100 тыс'!$C7*2.017</f>
        <v>118.08504976315929</v>
      </c>
      <c r="AQ7" s="7">
        <f>абс!AM7*100000/'на 100 тыс'!$B7*2.011</f>
        <v>42.34352792546192</v>
      </c>
      <c r="AR7" s="22">
        <f>абс!AN7*100000/'на 100 тыс'!$C7*2.017</f>
        <v>42.940018095694285</v>
      </c>
    </row>
    <row r="8" spans="1:44" ht="12.75">
      <c r="A8" s="3" t="s">
        <v>2</v>
      </c>
      <c r="B8" s="38">
        <v>31848</v>
      </c>
      <c r="C8" s="38">
        <v>31308</v>
      </c>
      <c r="D8" s="7">
        <f>абс!B8*100000/'на 100 тыс'!$B8*2.011</f>
        <v>126.28736498367245</v>
      </c>
      <c r="E8" s="8">
        <f>абс!C8*100000/'на 100 тыс'!$C8*2.017</f>
        <v>212.60061326178612</v>
      </c>
      <c r="F8" s="8">
        <f>абс!D8*100000/'на 100 тыс'!$B8*2.011</f>
        <v>126.28736498367245</v>
      </c>
      <c r="G8" s="22">
        <f>абс!E8*100000/'на 100 тыс'!$C8*2.017</f>
        <v>212.60061326178612</v>
      </c>
      <c r="H8" s="7">
        <f>абс!F8*100000/'на 100 тыс'!$B8*2.011</f>
        <v>719.8379804069331</v>
      </c>
      <c r="I8" s="8">
        <f>абс!G8*100000/'на 100 тыс'!$C8*2.017</f>
        <v>521.8378689152933</v>
      </c>
      <c r="J8" s="8">
        <f>абс!H8*100000/'на 100 тыс'!$B8*2.011</f>
        <v>353.6046219542829</v>
      </c>
      <c r="K8" s="8">
        <f>абс!I8*100000/'на 100 тыс'!$C8*2.017</f>
        <v>199.71572760955664</v>
      </c>
      <c r="L8" s="8">
        <f>абс!J8*100000/'на 100 тыс'!$B8*2.011</f>
        <v>31.57184124591811</v>
      </c>
      <c r="M8" s="8">
        <f>абс!K8*100000/'на 100 тыс'!$C8*2.017</f>
        <v>6.442442826114731</v>
      </c>
      <c r="N8" s="8">
        <f>абс!L8*100000/'на 100 тыс'!$B8*2.011</f>
        <v>183.11667922632506</v>
      </c>
      <c r="O8" s="8">
        <f>абс!M8*100000/'на 100 тыс'!$C8*2.017</f>
        <v>141.73374217452405</v>
      </c>
      <c r="P8" s="8">
        <f>абс!N8*100000/'на 100 тыс'!$B8*2.011</f>
        <v>138.9161014820397</v>
      </c>
      <c r="Q8" s="8">
        <f>абс!O8*100000/'на 100 тыс'!$C8*2.017</f>
        <v>77.30931391337677</v>
      </c>
      <c r="R8" s="8">
        <f>абс!P8*100000/'на 100 тыс'!$C8*2.011</f>
        <v>6.423278395298326</v>
      </c>
      <c r="S8" s="22" t="e">
        <f>абс!#REF!*100000/'на 100 тыс'!$C8*1</f>
        <v>#REF!</v>
      </c>
      <c r="T8" s="215">
        <f>абс!P8*100000/'на 100 тыс'!$B8*2.011</f>
        <v>6.314368249183623</v>
      </c>
      <c r="U8" s="22">
        <f>абс!Q8*100000/'на 100 тыс'!$C8*2.017</f>
        <v>12.884885652229462</v>
      </c>
      <c r="V8" s="7">
        <f>абс!R8*100000/'на 100 тыс'!$B8*2.011</f>
        <v>94.71552373775434</v>
      </c>
      <c r="W8" s="8">
        <f>абс!S8*100000/'на 100 тыс'!$C8*2.017</f>
        <v>83.7517567394915</v>
      </c>
      <c r="X8" s="8">
        <f>абс!T8*100000/'на 100 тыс'!$B8*2.011</f>
        <v>12.628736498367246</v>
      </c>
      <c r="Y8" s="22">
        <f>абс!U8*100000/'на 100 тыс'!$C8*2.017</f>
        <v>19.327328478344192</v>
      </c>
      <c r="Z8" s="12" t="s">
        <v>2</v>
      </c>
      <c r="AA8" s="7">
        <f>абс!W8*100000/'на 100 тыс'!$B8*2.011</f>
        <v>202.05978397387594</v>
      </c>
      <c r="AB8" s="8">
        <f>абс!X8*100000/'на 100 тыс'!$C8*2.017</f>
        <v>148.1761850006388</v>
      </c>
      <c r="AC8" s="8">
        <f>абс!Y8*100000/'на 100 тыс'!$B8*2.011</f>
        <v>12.628736498367246</v>
      </c>
      <c r="AD8" s="8">
        <f>абс!Z8*100000/'на 100 тыс'!$C8*2.017</f>
        <v>6.442442826114731</v>
      </c>
      <c r="AE8" s="8">
        <f>абс!AA8*100000/'на 100 тыс'!$B8*2.011</f>
        <v>88.40115548857072</v>
      </c>
      <c r="AF8" s="22">
        <f>абс!AB8*100000/'на 100 тыс'!$C8*2.017</f>
        <v>70.86687108726203</v>
      </c>
      <c r="AG8" s="7">
        <f>абс!AC8*100000/'на 100 тыс'!$B8*2.011</f>
        <v>82.08678723938709</v>
      </c>
      <c r="AH8" s="22">
        <f>абс!AD8*100000/'на 100 тыс'!$C8*2.017</f>
        <v>154.61862782675354</v>
      </c>
      <c r="AI8" s="7">
        <f>абс!AE8*100000/'на 100 тыс'!$B8*2.011</f>
        <v>63.14368249183622</v>
      </c>
      <c r="AJ8" s="22">
        <f>абс!AF8*100000/'на 100 тыс'!$C8*2.017</f>
        <v>25.769771304458924</v>
      </c>
      <c r="AK8" s="7">
        <f>абс!AG8*100000/'на 100 тыс'!$B8*2.011</f>
        <v>94.71552373775434</v>
      </c>
      <c r="AL8" s="22">
        <f>абс!AH8*100000/'на 100 тыс'!$C8*2.017</f>
        <v>64.42442826114731</v>
      </c>
      <c r="AM8" s="7">
        <f>абс!AI8*100000/'на 100 тыс'!$B8*2.011</f>
        <v>119.97299673448882</v>
      </c>
      <c r="AN8" s="22">
        <f>абс!AJ8*100000/'на 100 тыс'!$C8*2.017</f>
        <v>103.0790852178357</v>
      </c>
      <c r="AO8" s="13">
        <f>абс!AK8*100000/'на 100 тыс'!$B8*2.011</f>
        <v>113.6586284853052</v>
      </c>
      <c r="AP8" s="22">
        <f>абс!AL8*100000/'на 100 тыс'!$C8*2.017</f>
        <v>103.0790852178357</v>
      </c>
      <c r="AQ8" s="7">
        <f>абс!AM8*100000/'на 100 тыс'!$B8*2.011</f>
        <v>25.257472996734492</v>
      </c>
      <c r="AR8" s="22">
        <f>абс!AN8*100000/'на 100 тыс'!$C8*2.017</f>
        <v>70.86687108726203</v>
      </c>
    </row>
    <row r="9" spans="1:44" ht="12.75">
      <c r="A9" s="3" t="s">
        <v>3</v>
      </c>
      <c r="B9" s="38">
        <v>15568</v>
      </c>
      <c r="C9" s="38">
        <v>15478</v>
      </c>
      <c r="D9" s="7">
        <f>абс!B9*100000/'на 100 тыс'!$B9*2.011</f>
        <v>206.68036998972252</v>
      </c>
      <c r="E9" s="8">
        <f>абс!C9*100000/'на 100 тыс'!$C9*2.017</f>
        <v>156.37679286729553</v>
      </c>
      <c r="F9" s="8">
        <f>абс!D9*100000/'на 100 тыс'!$B9*2.011</f>
        <v>193.76284686536485</v>
      </c>
      <c r="G9" s="22">
        <f>абс!E9*100000/'на 100 тыс'!$C9*2.017</f>
        <v>156.37679286729553</v>
      </c>
      <c r="H9" s="7">
        <f>абс!F9*100000/'на 100 тыс'!$B9*2.011</f>
        <v>697.5462487153135</v>
      </c>
      <c r="I9" s="8">
        <f>абс!G9*100000/'на 100 тыс'!$C9*2.017</f>
        <v>677.6327690916139</v>
      </c>
      <c r="J9" s="8">
        <f>абс!H9*100000/'на 100 тыс'!$B9*2.011</f>
        <v>413.36073997944504</v>
      </c>
      <c r="K9" s="8">
        <f>абс!I9*100000/'на 100 тыс'!$C9*2.017</f>
        <v>325.784985140199</v>
      </c>
      <c r="L9" s="8">
        <f>абс!J9*100000/'на 100 тыс'!$B9*2.011</f>
        <v>25.835046248715315</v>
      </c>
      <c r="M9" s="8">
        <f>абс!K9*100000/'на 100 тыс'!$C9*2.017</f>
        <v>65.15699702803978</v>
      </c>
      <c r="N9" s="8">
        <f>абс!L9*100000/'на 100 тыс'!$B9*2.011</f>
        <v>129.17523124357658</v>
      </c>
      <c r="O9" s="8">
        <f>абс!M9*100000/'на 100 тыс'!$C9*2.017</f>
        <v>156.37679286729553</v>
      </c>
      <c r="P9" s="8">
        <f>абс!N9*100000/'на 100 тыс'!$B9*2.011</f>
        <v>103.34018499486126</v>
      </c>
      <c r="Q9" s="8">
        <f>абс!O9*100000/'на 100 тыс'!$C9*2.017</f>
        <v>143.34539346168754</v>
      </c>
      <c r="R9" s="8">
        <f>абс!P9*100000/'на 100 тыс'!$C9*2.011</f>
        <v>12.992634707326529</v>
      </c>
      <c r="S9" s="22" t="e">
        <f>абс!#REF!*100000/'на 100 тыс'!$C9*1</f>
        <v>#REF!</v>
      </c>
      <c r="T9" s="215">
        <f>абс!P9*100000/'на 100 тыс'!$B9*2.011</f>
        <v>12.917523124357658</v>
      </c>
      <c r="U9" s="22">
        <f>абс!Q9*100000/'на 100 тыс'!$C9*2.017</f>
        <v>0</v>
      </c>
      <c r="V9" s="7">
        <f>абс!R9*100000/'на 100 тыс'!$B9*2.011</f>
        <v>103.34018499486126</v>
      </c>
      <c r="W9" s="8">
        <f>абс!S9*100000/'на 100 тыс'!$C9*2.017</f>
        <v>130.31399405607957</v>
      </c>
      <c r="X9" s="8">
        <f>абс!T9*100000/'на 100 тыс'!$B9*2.011</f>
        <v>25.835046248715315</v>
      </c>
      <c r="Y9" s="22">
        <f>абс!U9*100000/'на 100 тыс'!$C9*2.017</f>
        <v>39.094198216823884</v>
      </c>
      <c r="Z9" s="12" t="s">
        <v>3</v>
      </c>
      <c r="AA9" s="7">
        <f>абс!W9*100000/'на 100 тыс'!$B9*2.011</f>
        <v>155.0102774922919</v>
      </c>
      <c r="AB9" s="8">
        <f>абс!X9*100000/'на 100 тыс'!$C9*2.017</f>
        <v>221.5337898953353</v>
      </c>
      <c r="AC9" s="8">
        <f>абс!Y9*100000/'на 100 тыс'!$B9*2.011</f>
        <v>0</v>
      </c>
      <c r="AD9" s="8">
        <f>абс!Z9*100000/'на 100 тыс'!$C9*2.017</f>
        <v>13.03139940560796</v>
      </c>
      <c r="AE9" s="8">
        <f>абс!AA9*100000/'на 100 тыс'!$B9*2.011</f>
        <v>51.67009249743063</v>
      </c>
      <c r="AF9" s="22">
        <f>абс!AB9*100000/'на 100 тыс'!$C9*2.017</f>
        <v>78.18839643364777</v>
      </c>
      <c r="AG9" s="7">
        <f>абс!AC9*100000/'на 100 тыс'!$B9*2.011</f>
        <v>64.58761562178829</v>
      </c>
      <c r="AH9" s="22">
        <f>абс!AD9*100000/'на 100 тыс'!$C9*2.017</f>
        <v>91.21979583925572</v>
      </c>
      <c r="AI9" s="7">
        <f>абс!AE9*100000/'на 100 тыс'!$B9*2.011</f>
        <v>51.67009249743063</v>
      </c>
      <c r="AJ9" s="22">
        <f>абс!AF9*100000/'на 100 тыс'!$C9*2.017</f>
        <v>39.094198216823884</v>
      </c>
      <c r="AK9" s="7">
        <f>абс!AG9*100000/'на 100 тыс'!$B9*2.011</f>
        <v>12.917523124357658</v>
      </c>
      <c r="AL9" s="22">
        <f>абс!AH9*100000/'на 100 тыс'!$C9*2.017</f>
        <v>39.094198216823884</v>
      </c>
      <c r="AM9" s="7">
        <f>абс!AI9*100000/'на 100 тыс'!$B9*2.011</f>
        <v>167.92780061664956</v>
      </c>
      <c r="AN9" s="22">
        <f>абс!AJ9*100000/'на 100 тыс'!$C9*2.017</f>
        <v>91.21979583925572</v>
      </c>
      <c r="AO9" s="13">
        <f>абс!AK9*100000/'на 100 тыс'!$B9*2.011</f>
        <v>129.17523124357658</v>
      </c>
      <c r="AP9" s="22">
        <f>абс!AL9*100000/'на 100 тыс'!$C9*2.017</f>
        <v>91.21979583925572</v>
      </c>
      <c r="AQ9" s="7">
        <f>абс!AM9*100000/'на 100 тыс'!$B9*2.011</f>
        <v>0</v>
      </c>
      <c r="AR9" s="22">
        <f>абс!AN9*100000/'на 100 тыс'!$C9*2.017</f>
        <v>52.12559762243184</v>
      </c>
    </row>
    <row r="10" spans="1:44" ht="12.75">
      <c r="A10" s="3" t="s">
        <v>4</v>
      </c>
      <c r="B10" s="38">
        <v>24326</v>
      </c>
      <c r="C10" s="38">
        <v>24248</v>
      </c>
      <c r="D10" s="7">
        <f>абс!B10*100000/'на 100 тыс'!$B10*2.011</f>
        <v>223.2056236125956</v>
      </c>
      <c r="E10" s="8">
        <f>абс!C10*100000/'на 100 тыс'!$C10*2.017</f>
        <v>116.45496535796767</v>
      </c>
      <c r="F10" s="8">
        <f>абс!D10*100000/'на 100 тыс'!$B10*2.011</f>
        <v>214.93874866398093</v>
      </c>
      <c r="G10" s="22">
        <f>абс!E10*100000/'на 100 тыс'!$C10*2.017</f>
        <v>116.45496535796767</v>
      </c>
      <c r="H10" s="7">
        <f>абс!F10*100000/'на 100 тыс'!$B10*2.011</f>
        <v>429.87749732796186</v>
      </c>
      <c r="I10" s="8">
        <f>абс!G10*100000/'на 100 тыс'!$C10*2.017</f>
        <v>482.45628505443744</v>
      </c>
      <c r="J10" s="8">
        <f>абс!H10*100000/'на 100 тыс'!$B10*2.011</f>
        <v>214.93874866398093</v>
      </c>
      <c r="K10" s="8">
        <f>абс!I10*100000/'на 100 тыс'!$C10*2.017</f>
        <v>207.9552952820851</v>
      </c>
      <c r="L10" s="8">
        <f>абс!J10*100000/'на 100 тыс'!$B10*2.011</f>
        <v>8.266874948614651</v>
      </c>
      <c r="M10" s="8">
        <f>абс!K10*100000/'на 100 тыс'!$C10*2.017</f>
        <v>0</v>
      </c>
      <c r="N10" s="8">
        <f>абс!L10*100000/'на 100 тыс'!$B10*2.011</f>
        <v>115.73624928060512</v>
      </c>
      <c r="O10" s="8">
        <f>абс!M10*100000/'на 100 тыс'!$C10*2.017</f>
        <v>174.68244803695148</v>
      </c>
      <c r="P10" s="8">
        <f>абс!N10*100000/'на 100 тыс'!$B10*2.011</f>
        <v>41.334374743073255</v>
      </c>
      <c r="Q10" s="8">
        <f>абс!O10*100000/'на 100 тыс'!$C10*2.017</f>
        <v>83.18211811283405</v>
      </c>
      <c r="R10" s="8">
        <f>абс!P10*100000/'на 100 тыс'!$C10*2.011</f>
        <v>16.586935004948863</v>
      </c>
      <c r="S10" s="22" t="e">
        <f>абс!#REF!*100000/'на 100 тыс'!$C10*1</f>
        <v>#REF!</v>
      </c>
      <c r="T10" s="215">
        <f>абс!P10*100000/'на 100 тыс'!$B10*2.011</f>
        <v>16.533749897229303</v>
      </c>
      <c r="U10" s="22">
        <f>абс!Q10*100000/'на 100 тыс'!$C10*2.017</f>
        <v>24.954635433850214</v>
      </c>
      <c r="V10" s="7">
        <f>абс!R10*100000/'на 100 тыс'!$B10*2.011</f>
        <v>74.40187453753187</v>
      </c>
      <c r="W10" s="8">
        <f>абс!S10*100000/'на 100 тыс'!$C10*2.017</f>
        <v>74.86390630155064</v>
      </c>
      <c r="X10" s="8">
        <f>абс!T10*100000/'на 100 тыс'!$B10*2.011</f>
        <v>24.800624845843956</v>
      </c>
      <c r="Y10" s="22">
        <f>абс!U10*100000/'на 100 тыс'!$C10*2.017</f>
        <v>16.63642362256681</v>
      </c>
      <c r="Z10" s="12" t="s">
        <v>4</v>
      </c>
      <c r="AA10" s="7">
        <f>абс!W10*100000/'на 100 тыс'!$B10*2.011</f>
        <v>148.80374907506373</v>
      </c>
      <c r="AB10" s="8">
        <f>абс!X10*100000/'на 100 тыс'!$C10*2.017</f>
        <v>141.40960079181787</v>
      </c>
      <c r="AC10" s="8">
        <f>абс!Y10*100000/'на 100 тыс'!$B10*2.011</f>
        <v>8.266874948614651</v>
      </c>
      <c r="AD10" s="8">
        <f>абс!Z10*100000/'на 100 тыс'!$C10*2.017</f>
        <v>16.63642362256681</v>
      </c>
      <c r="AE10" s="8">
        <f>абс!AA10*100000/'на 100 тыс'!$B10*2.011</f>
        <v>16.533749897229303</v>
      </c>
      <c r="AF10" s="22">
        <f>абс!AB10*100000/'на 100 тыс'!$C10*2.017</f>
        <v>49.90927086770043</v>
      </c>
      <c r="AG10" s="7">
        <f>абс!AC10*100000/'на 100 тыс'!$B10*2.011</f>
        <v>90.93562443476117</v>
      </c>
      <c r="AH10" s="22">
        <f>абс!AD10*100000/'на 100 тыс'!$C10*2.017</f>
        <v>74.86390630155064</v>
      </c>
      <c r="AI10" s="7">
        <f>абс!AE10*100000/'на 100 тыс'!$B10*2.011</f>
        <v>181.87124886952233</v>
      </c>
      <c r="AJ10" s="22">
        <f>абс!AF10*100000/'на 100 тыс'!$C10*2.017</f>
        <v>232.90993071593533</v>
      </c>
      <c r="AK10" s="7">
        <f>абс!AG10*100000/'на 100 тыс'!$B10*2.011</f>
        <v>8.266874948614651</v>
      </c>
      <c r="AL10" s="22">
        <f>абс!AH10*100000/'на 100 тыс'!$C10*2.017</f>
        <v>0</v>
      </c>
      <c r="AM10" s="7">
        <f>абс!AI10*100000/'на 100 тыс'!$B10*2.011</f>
        <v>66.13499958891721</v>
      </c>
      <c r="AN10" s="22">
        <f>абс!AJ10*100000/'на 100 тыс'!$C10*2.017</f>
        <v>33.27284724513362</v>
      </c>
      <c r="AO10" s="13">
        <f>абс!AK10*100000/'на 100 тыс'!$B10*2.011</f>
        <v>57.86812464030256</v>
      </c>
      <c r="AP10" s="22">
        <f>абс!AL10*100000/'на 100 тыс'!$C10*2.017</f>
        <v>16.63642362256681</v>
      </c>
      <c r="AQ10" s="7">
        <f>абс!AM10*100000/'на 100 тыс'!$B10*2.011</f>
        <v>0</v>
      </c>
      <c r="AR10" s="22">
        <f>абс!AN10*100000/'на 100 тыс'!$C10*2.017</f>
        <v>8.318211811283405</v>
      </c>
    </row>
    <row r="11" spans="1:44" ht="12.75">
      <c r="A11" s="3" t="s">
        <v>5</v>
      </c>
      <c r="B11" s="38">
        <v>16828</v>
      </c>
      <c r="C11" s="38">
        <v>16363</v>
      </c>
      <c r="D11" s="7">
        <f>абс!B11*100000/'на 100 тыс'!$B11*2.011</f>
        <v>227.0560969812218</v>
      </c>
      <c r="E11" s="8">
        <f>абс!C11*100000/'на 100 тыс'!$C11*2.017</f>
        <v>209.55203813481634</v>
      </c>
      <c r="F11" s="8">
        <f>абс!D11*100000/'на 100 тыс'!$B11*2.011</f>
        <v>215.10577608747326</v>
      </c>
      <c r="G11" s="22">
        <f>абс!E11*100000/'на 100 тыс'!$C11*2.017</f>
        <v>209.55203813481634</v>
      </c>
      <c r="H11" s="7">
        <f>абс!F11*100000/'на 100 тыс'!$B11*2.011</f>
        <v>609.4663655811743</v>
      </c>
      <c r="I11" s="8">
        <f>абс!G11*100000/'на 100 тыс'!$C11*2.017</f>
        <v>751.9220191896351</v>
      </c>
      <c r="J11" s="8">
        <f>абс!H11*100000/'на 100 тыс'!$B11*2.011</f>
        <v>239.0064178749703</v>
      </c>
      <c r="K11" s="8">
        <f>абс!I11*100000/'на 100 тыс'!$C11*2.017</f>
        <v>209.55203813481634</v>
      </c>
      <c r="L11" s="8">
        <f>абс!J11*100000/'на 100 тыс'!$B11*2.011</f>
        <v>11.950320893748517</v>
      </c>
      <c r="M11" s="8">
        <f>абс!K11*100000/'на 100 тыс'!$C11*2.017</f>
        <v>0</v>
      </c>
      <c r="N11" s="8">
        <f>абс!L11*100000/'на 100 тыс'!$B11*2.011</f>
        <v>250.95673876871882</v>
      </c>
      <c r="O11" s="8">
        <f>абс!M11*100000/'на 100 тыс'!$C11*2.017</f>
        <v>406.7774857911141</v>
      </c>
      <c r="P11" s="8">
        <f>абс!N11*100000/'на 100 тыс'!$B11*2.011</f>
        <v>59.75160446874258</v>
      </c>
      <c r="Q11" s="8">
        <f>абс!O11*100000/'на 100 тыс'!$C11*2.017</f>
        <v>123.26590478518608</v>
      </c>
      <c r="R11" s="8">
        <f>абс!P11*100000/'на 100 тыс'!$C11*2.011</f>
        <v>0</v>
      </c>
      <c r="S11" s="22" t="e">
        <f>абс!#REF!*100000/'на 100 тыс'!$C11*1</f>
        <v>#REF!</v>
      </c>
      <c r="T11" s="215">
        <f>абс!P11*100000/'на 100 тыс'!$B11*2.011</f>
        <v>0</v>
      </c>
      <c r="U11" s="22">
        <f>абс!Q11*100000/'на 100 тыс'!$C11*2.017</f>
        <v>12.326590478518607</v>
      </c>
      <c r="V11" s="7">
        <f>абс!R11*100000/'на 100 тыс'!$B11*2.011</f>
        <v>95.60256714998813</v>
      </c>
      <c r="W11" s="8">
        <f>абс!S11*100000/'на 100 тыс'!$C11*2.017</f>
        <v>123.26590478518608</v>
      </c>
      <c r="X11" s="8">
        <f>абс!T11*100000/'на 100 тыс'!$B11*2.011</f>
        <v>11.950320893748517</v>
      </c>
      <c r="Y11" s="22">
        <f>абс!U11*100000/'на 100 тыс'!$C11*2.017</f>
        <v>12.326590478518607</v>
      </c>
      <c r="Z11" s="12" t="s">
        <v>5</v>
      </c>
      <c r="AA11" s="7">
        <f>абс!W11*100000/'на 100 тыс'!$B11*2.011</f>
        <v>227.0560969812218</v>
      </c>
      <c r="AB11" s="8">
        <f>абс!X11*100000/'на 100 тыс'!$C11*2.017</f>
        <v>221.87862861333497</v>
      </c>
      <c r="AC11" s="8">
        <f>абс!Y11*100000/'на 100 тыс'!$B11*2.011</f>
        <v>0</v>
      </c>
      <c r="AD11" s="8">
        <f>абс!Z11*100000/'на 100 тыс'!$C11*2.017</f>
        <v>0</v>
      </c>
      <c r="AE11" s="8">
        <f>абс!AA11*100000/'на 100 тыс'!$B11*2.011</f>
        <v>107.55288804373663</v>
      </c>
      <c r="AF11" s="22">
        <f>абс!AB11*100000/'на 100 тыс'!$C11*2.017</f>
        <v>61.63295239259304</v>
      </c>
      <c r="AG11" s="7">
        <f>абс!AC11*100000/'на 100 тыс'!$B11*2.011</f>
        <v>131.45352983123365</v>
      </c>
      <c r="AH11" s="22">
        <f>абс!AD11*100000/'на 100 тыс'!$C11*2.017</f>
        <v>135.59249526370468</v>
      </c>
      <c r="AI11" s="7">
        <f>абс!AE11*100000/'на 100 тыс'!$B11*2.011</f>
        <v>23.900641787497033</v>
      </c>
      <c r="AJ11" s="22">
        <f>абс!AF11*100000/'на 100 тыс'!$C11*2.017</f>
        <v>36.979771435555826</v>
      </c>
      <c r="AK11" s="7">
        <f>абс!AG11*100000/'на 100 тыс'!$B11*2.011</f>
        <v>143.4038507249822</v>
      </c>
      <c r="AL11" s="22">
        <f>абс!AH11*100000/'на 100 тыс'!$C11*2.017</f>
        <v>135.59249526370468</v>
      </c>
      <c r="AM11" s="7">
        <f>абс!AI11*100000/'на 100 тыс'!$B11*2.011</f>
        <v>107.55288804373663</v>
      </c>
      <c r="AN11" s="22">
        <f>абс!AJ11*100000/'на 100 тыс'!$C11*2.017</f>
        <v>110.93931430666748</v>
      </c>
      <c r="AO11" s="13">
        <f>абс!AK11*100000/'на 100 тыс'!$B11*2.011</f>
        <v>107.55288804373663</v>
      </c>
      <c r="AP11" s="22">
        <f>абс!AL11*100000/'на 100 тыс'!$C11*2.017</f>
        <v>73.95954287111165</v>
      </c>
      <c r="AQ11" s="7">
        <f>абс!AM11*100000/'на 100 тыс'!$B11*2.011</f>
        <v>23.900641787497033</v>
      </c>
      <c r="AR11" s="22">
        <f>абс!AN11*100000/'на 100 тыс'!$C11*2.017</f>
        <v>36.979771435555826</v>
      </c>
    </row>
    <row r="12" spans="1:44" ht="12.75">
      <c r="A12" s="3" t="s">
        <v>6</v>
      </c>
      <c r="B12" s="38">
        <v>8446</v>
      </c>
      <c r="C12" s="38">
        <v>8301</v>
      </c>
      <c r="D12" s="7">
        <f>абс!B12*100000/'на 100 тыс'!$B12*2.011</f>
        <v>309.5311390007104</v>
      </c>
      <c r="E12" s="8">
        <f>абс!C12*100000/'на 100 тыс'!$C12*2.017</f>
        <v>194.3862185278882</v>
      </c>
      <c r="F12" s="8">
        <f>абс!D12*100000/'на 100 тыс'!$B12*2.011</f>
        <v>309.5311390007104</v>
      </c>
      <c r="G12" s="22">
        <f>абс!E12*100000/'на 100 тыс'!$C12*2.017</f>
        <v>194.3862185278882</v>
      </c>
      <c r="H12" s="7">
        <f>абс!F12*100000/'на 100 тыс'!$B12*2.011</f>
        <v>571.4421027705423</v>
      </c>
      <c r="I12" s="8">
        <f>абс!G12*100000/'на 100 тыс'!$C12*2.017</f>
        <v>680.3517648476087</v>
      </c>
      <c r="J12" s="8">
        <f>абс!H12*100000/'на 100 тыс'!$B12*2.011</f>
        <v>261.9109637698319</v>
      </c>
      <c r="K12" s="8">
        <f>абс!I12*100000/'на 100 тыс'!$C12*2.017</f>
        <v>267.28105047584626</v>
      </c>
      <c r="L12" s="8">
        <f>абс!J12*100000/'на 100 тыс'!$B12*2.011</f>
        <v>95.24035046175706</v>
      </c>
      <c r="M12" s="8">
        <f>абс!K12*100000/'на 100 тыс'!$C12*2.017</f>
        <v>48.59655463197205</v>
      </c>
      <c r="N12" s="8">
        <f>абс!L12*100000/'на 100 тыс'!$B12*2.011</f>
        <v>190.48070092351412</v>
      </c>
      <c r="O12" s="8">
        <f>абс!M12*100000/'на 100 тыс'!$C12*2.017</f>
        <v>267.28105047584626</v>
      </c>
      <c r="P12" s="8">
        <f>абс!N12*100000/'на 100 тыс'!$B12*2.011</f>
        <v>190.48070092351412</v>
      </c>
      <c r="Q12" s="8">
        <f>абс!O12*100000/'на 100 тыс'!$C12*2.017</f>
        <v>121.49138657993012</v>
      </c>
      <c r="R12" s="8">
        <f>абс!P12*100000/'на 100 тыс'!$C12*2.011</f>
        <v>0</v>
      </c>
      <c r="S12" s="22" t="e">
        <f>абс!#REF!*100000/'на 100 тыс'!$C12*1</f>
        <v>#REF!</v>
      </c>
      <c r="T12" s="215">
        <f>абс!P12*100000/'на 100 тыс'!$B12*2.011</f>
        <v>0</v>
      </c>
      <c r="U12" s="22">
        <f>абс!Q12*100000/'на 100 тыс'!$C12*2.017</f>
        <v>0</v>
      </c>
      <c r="V12" s="7">
        <f>абс!R12*100000/'на 100 тыс'!$B12*2.011</f>
        <v>47.62017523087853</v>
      </c>
      <c r="W12" s="8">
        <f>абс!S12*100000/'на 100 тыс'!$C12*2.017</f>
        <v>97.1931092639441</v>
      </c>
      <c r="X12" s="8">
        <f>абс!T12*100000/'на 100 тыс'!$B12*2.011</f>
        <v>23.810087615439265</v>
      </c>
      <c r="Y12" s="22">
        <f>абс!U12*100000/'на 100 тыс'!$C12*2.017</f>
        <v>72.89483194795807</v>
      </c>
      <c r="Z12" s="12" t="s">
        <v>6</v>
      </c>
      <c r="AA12" s="7">
        <f>абс!W12*100000/'на 100 тыс'!$B12*2.011</f>
        <v>119.05043807719632</v>
      </c>
      <c r="AB12" s="8">
        <f>абс!X12*100000/'на 100 тыс'!$C12*2.017</f>
        <v>194.3862185278882</v>
      </c>
      <c r="AC12" s="8">
        <f>абс!Y12*100000/'на 100 тыс'!$B12*2.011</f>
        <v>23.810087615439265</v>
      </c>
      <c r="AD12" s="8">
        <f>абс!Z12*100000/'на 100 тыс'!$C12*2.017</f>
        <v>24.298277315986024</v>
      </c>
      <c r="AE12" s="8">
        <f>абс!AA12*100000/'на 100 тыс'!$B12*2.011</f>
        <v>47.62017523087853</v>
      </c>
      <c r="AF12" s="22">
        <f>абс!AB12*100000/'на 100 тыс'!$C12*2.017</f>
        <v>24.298277315986024</v>
      </c>
      <c r="AG12" s="7">
        <f>абс!AC12*100000/'на 100 тыс'!$B12*2.011</f>
        <v>47.62017523087853</v>
      </c>
      <c r="AH12" s="22">
        <f>абс!AD12*100000/'на 100 тыс'!$C12*2.017</f>
        <v>72.89483194795807</v>
      </c>
      <c r="AI12" s="7">
        <f>абс!AE12*100000/'на 100 тыс'!$B12*2.011</f>
        <v>23.810087615439265</v>
      </c>
      <c r="AJ12" s="22">
        <f>абс!AF12*100000/'на 100 тыс'!$C12*2.017</f>
        <v>48.59655463197205</v>
      </c>
      <c r="AK12" s="7">
        <f>абс!AG12*100000/'на 100 тыс'!$B12*2.011</f>
        <v>285.72105138527115</v>
      </c>
      <c r="AL12" s="22">
        <f>абс!AH12*100000/'на 100 тыс'!$C12*2.017</f>
        <v>267.28105047584626</v>
      </c>
      <c r="AM12" s="7">
        <f>абс!AI12*100000/'на 100 тыс'!$B12*2.011</f>
        <v>166.67061330807482</v>
      </c>
      <c r="AN12" s="22">
        <f>абс!AJ12*100000/'на 100 тыс'!$C12*2.017</f>
        <v>121.49138657993012</v>
      </c>
      <c r="AO12" s="13">
        <f>абс!AK12*100000/'на 100 тыс'!$B12*2.011</f>
        <v>166.67061330807482</v>
      </c>
      <c r="AP12" s="22">
        <f>абс!AL12*100000/'на 100 тыс'!$C12*2.017</f>
        <v>121.49138657993012</v>
      </c>
      <c r="AQ12" s="7">
        <f>абс!AM12*100000/'на 100 тыс'!$B12*2.011</f>
        <v>47.62017523087853</v>
      </c>
      <c r="AR12" s="22">
        <f>абс!AN12*100000/'на 100 тыс'!$C12*2.017</f>
        <v>0</v>
      </c>
    </row>
    <row r="13" spans="1:44" ht="12.75">
      <c r="A13" s="3" t="s">
        <v>7</v>
      </c>
      <c r="B13" s="38">
        <v>12112</v>
      </c>
      <c r="C13" s="38">
        <v>12073</v>
      </c>
      <c r="D13" s="7">
        <f>абс!B13*100000/'на 100 тыс'!$B13*2.011</f>
        <v>215.84379128137385</v>
      </c>
      <c r="E13" s="8">
        <f>абс!C13*100000/'на 100 тыс'!$C13*2.017</f>
        <v>217.18711173693364</v>
      </c>
      <c r="F13" s="8">
        <f>абс!D13*100000/'на 100 тыс'!$B13*2.011</f>
        <v>199.24042272126817</v>
      </c>
      <c r="G13" s="22">
        <f>абс!E13*100000/'на 100 тыс'!$C13*2.017</f>
        <v>217.18711173693364</v>
      </c>
      <c r="H13" s="7">
        <f>абс!F13*100000/'на 100 тыс'!$B13*2.011</f>
        <v>481.4976882430648</v>
      </c>
      <c r="I13" s="8">
        <f>абс!G13*100000/'на 100 тыс'!$C13*2.017</f>
        <v>417.6675225710262</v>
      </c>
      <c r="J13" s="8">
        <f>абс!H13*100000/'на 100 тыс'!$B13*2.011</f>
        <v>265.6538969616909</v>
      </c>
      <c r="K13" s="8">
        <f>абс!I13*100000/'на 100 тыс'!$C13*2.017</f>
        <v>200.4804108340926</v>
      </c>
      <c r="L13" s="8">
        <f>абс!J13*100000/'на 100 тыс'!$B13*2.011</f>
        <v>33.206737120211365</v>
      </c>
      <c r="M13" s="8">
        <f>абс!K13*100000/'на 100 тыс'!$C13*2.017</f>
        <v>50.12010270852315</v>
      </c>
      <c r="N13" s="8">
        <f>абс!L13*100000/'на 100 тыс'!$B13*2.011</f>
        <v>166.03368560105682</v>
      </c>
      <c r="O13" s="8">
        <f>абс!M13*100000/'на 100 тыс'!$C13*2.017</f>
        <v>150.36030812556945</v>
      </c>
      <c r="P13" s="8">
        <f>абс!N13*100000/'на 100 тыс'!$B13*2.011</f>
        <v>132.82694848084546</v>
      </c>
      <c r="Q13" s="8">
        <f>абс!O13*100000/'на 100 тыс'!$C13*2.017</f>
        <v>100.2402054170463</v>
      </c>
      <c r="R13" s="8">
        <f>абс!P13*100000/'на 100 тыс'!$C13*2.011</f>
        <v>0</v>
      </c>
      <c r="S13" s="22" t="e">
        <f>абс!#REF!*100000/'на 100 тыс'!$C13*1</f>
        <v>#REF!</v>
      </c>
      <c r="T13" s="215">
        <f>абс!P13*100000/'на 100 тыс'!$B13*2.011</f>
        <v>0</v>
      </c>
      <c r="U13" s="22">
        <f>абс!Q13*100000/'на 100 тыс'!$C13*2.017</f>
        <v>33.41340180568209</v>
      </c>
      <c r="V13" s="7">
        <f>абс!R13*100000/'на 100 тыс'!$B13*2.011</f>
        <v>149.4303170409511</v>
      </c>
      <c r="W13" s="8">
        <f>абс!S13*100000/'на 100 тыс'!$C13*2.017</f>
        <v>116.94690631988735</v>
      </c>
      <c r="X13" s="8">
        <f>абс!T13*100000/'на 100 тыс'!$B13*2.011</f>
        <v>16.603368560105682</v>
      </c>
      <c r="Y13" s="22">
        <f>абс!U13*100000/'на 100 тыс'!$C13*2.017</f>
        <v>16.706700902841046</v>
      </c>
      <c r="Z13" s="12" t="s">
        <v>7</v>
      </c>
      <c r="AA13" s="7">
        <f>абс!W13*100000/'на 100 тыс'!$B13*2.011</f>
        <v>265.6538969616909</v>
      </c>
      <c r="AB13" s="8">
        <f>абс!X13*100000/'на 100 тыс'!$C13*2.017</f>
        <v>250.60051354261574</v>
      </c>
      <c r="AC13" s="8">
        <f>абс!Y13*100000/'на 100 тыс'!$B13*2.011</f>
        <v>0</v>
      </c>
      <c r="AD13" s="8">
        <f>абс!Z13*100000/'на 100 тыс'!$C13*2.017</f>
        <v>50.12010270852315</v>
      </c>
      <c r="AE13" s="8">
        <f>абс!AA13*100000/'на 100 тыс'!$B13*2.011</f>
        <v>99.62021136063409</v>
      </c>
      <c r="AF13" s="22">
        <f>абс!AB13*100000/'на 100 тыс'!$C13*2.017</f>
        <v>83.53350451420525</v>
      </c>
      <c r="AG13" s="7">
        <f>абс!AC13*100000/'на 100 тыс'!$B13*2.011</f>
        <v>66.41347424042273</v>
      </c>
      <c r="AH13" s="22">
        <f>абс!AD13*100000/'на 100 тыс'!$C13*2.017</f>
        <v>66.82680361136418</v>
      </c>
      <c r="AI13" s="7">
        <f>абс!AE13*100000/'на 100 тыс'!$B13*2.011</f>
        <v>16.603368560105682</v>
      </c>
      <c r="AJ13" s="22">
        <f>абс!AF13*100000/'на 100 тыс'!$C13*2.017</f>
        <v>16.706700902841046</v>
      </c>
      <c r="AK13" s="7">
        <f>абс!AG13*100000/'на 100 тыс'!$B13*2.011</f>
        <v>116.22357992073977</v>
      </c>
      <c r="AL13" s="22">
        <f>абс!AH13*100000/'на 100 тыс'!$C13*2.017</f>
        <v>66.82680361136418</v>
      </c>
      <c r="AM13" s="7">
        <f>абс!AI13*100000/'на 100 тыс'!$B13*2.011</f>
        <v>83.01684280052841</v>
      </c>
      <c r="AN13" s="22">
        <f>абс!AJ13*100000/'на 100 тыс'!$C13*2.017</f>
        <v>66.82680361136418</v>
      </c>
      <c r="AO13" s="13">
        <f>абс!AK13*100000/'на 100 тыс'!$B13*2.011</f>
        <v>49.810105680317044</v>
      </c>
      <c r="AP13" s="22">
        <f>абс!AL13*100000/'на 100 тыс'!$C13*2.017</f>
        <v>66.82680361136418</v>
      </c>
      <c r="AQ13" s="7">
        <f>абс!AM13*100000/'на 100 тыс'!$B13*2.011</f>
        <v>16.603368560105682</v>
      </c>
      <c r="AR13" s="22">
        <f>абс!AN13*100000/'на 100 тыс'!$C13*2.017</f>
        <v>50.12010270852315</v>
      </c>
    </row>
    <row r="14" spans="1:44" ht="12.75">
      <c r="A14" s="3" t="s">
        <v>8</v>
      </c>
      <c r="B14" s="38">
        <v>72011</v>
      </c>
      <c r="C14" s="38">
        <v>74680</v>
      </c>
      <c r="D14" s="7">
        <f>абс!B14*100000/'на 100 тыс'!$B14*2.011</f>
        <v>189.8987654663871</v>
      </c>
      <c r="E14" s="8">
        <f>абс!C14*100000/'на 100 тыс'!$C14*2.017</f>
        <v>183.6582753079807</v>
      </c>
      <c r="F14" s="8">
        <f>абс!D14*100000/'на 100 тыс'!$B14*2.011</f>
        <v>189.8987654663871</v>
      </c>
      <c r="G14" s="22">
        <f>абс!E14*100000/'на 100 тыс'!$C14*2.017</f>
        <v>180.95741831815747</v>
      </c>
      <c r="H14" s="7">
        <f>абс!F14*100000/'на 100 тыс'!$B14*2.011</f>
        <v>497.08794489730735</v>
      </c>
      <c r="I14" s="8">
        <f>абс!G14*100000/'на 100 тыс'!$C14*2.017</f>
        <v>496.9576861274772</v>
      </c>
      <c r="J14" s="8">
        <f>абс!H14*100000/'на 100 тыс'!$B14*2.011</f>
        <v>318.35969504659016</v>
      </c>
      <c r="K14" s="8">
        <f>абс!I14*100000/'на 100 тыс'!$C14*2.017</f>
        <v>321.4019817889662</v>
      </c>
      <c r="L14" s="8">
        <f>абс!J14*100000/'на 100 тыс'!$B14*2.011</f>
        <v>25.133660135257117</v>
      </c>
      <c r="M14" s="8">
        <f>абс!K14*100000/'на 100 тыс'!$C14*2.017</f>
        <v>24.30771290840921</v>
      </c>
      <c r="N14" s="8">
        <f>абс!L14*100000/'на 100 тыс'!$B14*2.011</f>
        <v>108.91252725278083</v>
      </c>
      <c r="O14" s="8">
        <f>абс!M14*100000/'на 100 тыс'!$C14*2.017</f>
        <v>86.42742367434386</v>
      </c>
      <c r="P14" s="8">
        <f>абс!N14*100000/'на 100 тыс'!$B14*2.011</f>
        <v>69.81572259793643</v>
      </c>
      <c r="Q14" s="8">
        <f>абс!O14*100000/'на 100 тыс'!$C14*2.017</f>
        <v>67.52142474558114</v>
      </c>
      <c r="R14" s="8">
        <f>абс!P14*100000/'на 100 тыс'!$C14*2.011</f>
        <v>5.385645420460632</v>
      </c>
      <c r="S14" s="22" t="e">
        <f>абс!#REF!*100000/'на 100 тыс'!$C14*1</f>
        <v>#REF!</v>
      </c>
      <c r="T14" s="215">
        <f>абс!P14*100000/'на 100 тыс'!$B14*2.011</f>
        <v>5.585257807834915</v>
      </c>
      <c r="U14" s="22">
        <f>абс!Q14*100000/'на 100 тыс'!$C14*2.017</f>
        <v>2.7008569898232455</v>
      </c>
      <c r="V14" s="7">
        <f>абс!R14*100000/'на 100 тыс'!$B14*2.011</f>
        <v>53.059949174431694</v>
      </c>
      <c r="W14" s="8">
        <f>абс!S14*100000/'на 100 тыс'!$C14*2.017</f>
        <v>64.8205677557579</v>
      </c>
      <c r="X14" s="8">
        <f>абс!T14*100000/'на 100 тыс'!$B14*2.011</f>
        <v>16.755773423504746</v>
      </c>
      <c r="Y14" s="22">
        <f>абс!U14*100000/'на 100 тыс'!$C14*2.017</f>
        <v>32.41028387787895</v>
      </c>
      <c r="Z14" s="12" t="s">
        <v>8</v>
      </c>
      <c r="AA14" s="7">
        <f>абс!W14*100000/'на 100 тыс'!$B14*2.011</f>
        <v>153.59458971546016</v>
      </c>
      <c r="AB14" s="8">
        <f>абс!X14*100000/'на 100 тыс'!$C14*2.017</f>
        <v>83.7265666845206</v>
      </c>
      <c r="AC14" s="8">
        <f>абс!Y14*100000/'на 100 тыс'!$B14*2.011</f>
        <v>22.34103123133966</v>
      </c>
      <c r="AD14" s="8">
        <f>абс!Z14*100000/'на 100 тыс'!$C14*2.017</f>
        <v>0</v>
      </c>
      <c r="AE14" s="8">
        <f>абс!AA14*100000/'на 100 тыс'!$B14*2.011</f>
        <v>44.68206246267932</v>
      </c>
      <c r="AF14" s="22">
        <f>абс!AB14*100000/'на 100 тыс'!$C14*2.017</f>
        <v>24.30771290840921</v>
      </c>
      <c r="AG14" s="7">
        <f>абс!AC14*100000/'на 100 тыс'!$B14*2.011</f>
        <v>53.059949174431694</v>
      </c>
      <c r="AH14" s="22">
        <f>абс!AD14*100000/'на 100 тыс'!$C14*2.017</f>
        <v>51.31628280664167</v>
      </c>
      <c r="AI14" s="7">
        <f>абс!AE14*100000/'на 100 тыс'!$B14*2.011</f>
        <v>30.718917943092027</v>
      </c>
      <c r="AJ14" s="22">
        <f>абс!AF14*100000/'на 100 тыс'!$C14*2.017</f>
        <v>5.401713979646491</v>
      </c>
      <c r="AK14" s="7">
        <f>абс!AG14*100000/'на 100 тыс'!$B14*2.011</f>
        <v>61.437835886184054</v>
      </c>
      <c r="AL14" s="22">
        <f>абс!AH14*100000/'на 100 тыс'!$C14*2.017</f>
        <v>78.32485270487412</v>
      </c>
      <c r="AM14" s="7">
        <f>абс!AI14*100000/'на 100 тыс'!$B14*2.011</f>
        <v>50.26732027051423</v>
      </c>
      <c r="AN14" s="22">
        <f>абс!AJ14*100000/'на 100 тыс'!$C14*2.017</f>
        <v>43.21371183717193</v>
      </c>
      <c r="AO14" s="13">
        <f>абс!AK14*100000/'на 100 тыс'!$B14*2.011</f>
        <v>39.096804654844405</v>
      </c>
      <c r="AP14" s="22">
        <f>абс!AL14*100000/'на 100 тыс'!$C14*2.017</f>
        <v>21.606855918585964</v>
      </c>
      <c r="AQ14" s="7">
        <f>абс!AM14*100000/'на 100 тыс'!$B14*2.011</f>
        <v>22.34103123133966</v>
      </c>
      <c r="AR14" s="22">
        <f>абс!AN14*100000/'на 100 тыс'!$C14*2.017</f>
        <v>13.504284949116228</v>
      </c>
    </row>
    <row r="15" spans="1:44" ht="12.75">
      <c r="A15" s="3" t="s">
        <v>9</v>
      </c>
      <c r="B15" s="38">
        <v>37064</v>
      </c>
      <c r="C15" s="38">
        <v>36822</v>
      </c>
      <c r="D15" s="7">
        <f>абс!B15*100000/'на 100 тыс'!$B15*2.011</f>
        <v>244.15875242823225</v>
      </c>
      <c r="E15" s="8">
        <f>абс!C15*100000/'на 100 тыс'!$C15*2.017</f>
        <v>213.63043832491442</v>
      </c>
      <c r="F15" s="8">
        <f>абс!D15*100000/'на 100 тыс'!$B15*2.011</f>
        <v>244.15875242823225</v>
      </c>
      <c r="G15" s="22">
        <f>абс!E15*100000/'на 100 тыс'!$C15*2.017</f>
        <v>213.63043832491442</v>
      </c>
      <c r="H15" s="7">
        <f>абс!F15*100000/'на 100 тыс'!$B15*2.011</f>
        <v>461.18875458666093</v>
      </c>
      <c r="I15" s="8">
        <f>абс!G15*100000/'на 100 тыс'!$C15*2.017</f>
        <v>432.7385801966215</v>
      </c>
      <c r="J15" s="8">
        <f>абс!H15*100000/'на 100 тыс'!$B15*2.011</f>
        <v>217.03000215842866</v>
      </c>
      <c r="K15" s="8">
        <f>абс!I15*100000/'на 100 тыс'!$C15*2.017</f>
        <v>235.54125251208515</v>
      </c>
      <c r="L15" s="8">
        <f>абс!J15*100000/'на 100 тыс'!$B15*2.011</f>
        <v>0</v>
      </c>
      <c r="M15" s="8">
        <f>абс!K15*100000/'на 100 тыс'!$C15*2.017</f>
        <v>21.910814187170715</v>
      </c>
      <c r="N15" s="8">
        <f>абс!L15*100000/'на 100 тыс'!$B15*2.011</f>
        <v>162.7725016188215</v>
      </c>
      <c r="O15" s="8">
        <f>абс!M15*100000/'на 100 тыс'!$C15*2.017</f>
        <v>147.89799576340232</v>
      </c>
      <c r="P15" s="8">
        <f>абс!N15*100000/'на 100 тыс'!$B15*2.011</f>
        <v>86.81200086337148</v>
      </c>
      <c r="Q15" s="8">
        <f>абс!O15*100000/'на 100 тыс'!$C15*2.017</f>
        <v>98.59866384226821</v>
      </c>
      <c r="R15" s="8">
        <f>абс!P15*100000/'на 100 тыс'!$C15*2.011</f>
        <v>5.461408940307425</v>
      </c>
      <c r="S15" s="22" t="e">
        <f>абс!#REF!*100000/'на 100 тыс'!$C15*1</f>
        <v>#REF!</v>
      </c>
      <c r="T15" s="215">
        <f>абс!P15*100000/'на 100 тыс'!$B15*2.011</f>
        <v>5.4257500539607175</v>
      </c>
      <c r="U15" s="22">
        <f>абс!Q15*100000/'на 100 тыс'!$C15*2.017</f>
        <v>5.477703546792679</v>
      </c>
      <c r="V15" s="7">
        <f>абс!R15*100000/'на 100 тыс'!$B15*2.011</f>
        <v>108.51500107921433</v>
      </c>
      <c r="W15" s="8">
        <f>абс!S15*100000/'на 100 тыс'!$C15*2.017</f>
        <v>76.6878496550975</v>
      </c>
      <c r="X15" s="8">
        <f>абс!T15*100000/'на 100 тыс'!$B15*2.011</f>
        <v>10.851500107921435</v>
      </c>
      <c r="Y15" s="22">
        <f>абс!U15*100000/'на 100 тыс'!$C15*2.017</f>
        <v>38.34392482754875</v>
      </c>
      <c r="Z15" s="12" t="s">
        <v>9</v>
      </c>
      <c r="AA15" s="7">
        <f>абс!W15*100000/'на 100 тыс'!$B15*2.011</f>
        <v>260.4360025901144</v>
      </c>
      <c r="AB15" s="8">
        <f>абс!X15*100000/'на 100 тыс'!$C15*2.017</f>
        <v>219.10814187170712</v>
      </c>
      <c r="AC15" s="8">
        <f>абс!Y15*100000/'на 100 тыс'!$B15*2.011</f>
        <v>16.27725016188215</v>
      </c>
      <c r="AD15" s="8">
        <f>абс!Z15*100000/'на 100 тыс'!$C15*2.017</f>
        <v>21.910814187170715</v>
      </c>
      <c r="AE15" s="8">
        <f>абс!AA15*100000/'на 100 тыс'!$B15*2.011</f>
        <v>43.40600043168574</v>
      </c>
      <c r="AF15" s="22">
        <f>абс!AB15*100000/'на 100 тыс'!$C15*2.017</f>
        <v>60.254739014719455</v>
      </c>
      <c r="AG15" s="7">
        <f>абс!AC15*100000/'на 100 тыс'!$B15*2.011</f>
        <v>86.81200086337148</v>
      </c>
      <c r="AH15" s="22">
        <f>абс!AD15*100000/'на 100 тыс'!$C15*2.017</f>
        <v>54.77703546792678</v>
      </c>
      <c r="AI15" s="7">
        <f>абс!AE15*100000/'на 100 тыс'!$B15*2.011</f>
        <v>27.128750269803582</v>
      </c>
      <c r="AJ15" s="22">
        <f>абс!AF15*100000/'на 100 тыс'!$C15*2.017</f>
        <v>71.21014610830483</v>
      </c>
      <c r="AK15" s="7">
        <f>абс!AG15*100000/'на 100 тыс'!$B15*2.011</f>
        <v>113.94075113317506</v>
      </c>
      <c r="AL15" s="22">
        <f>абс!AH15*100000/'на 100 тыс'!$C15*2.017</f>
        <v>153.375699310195</v>
      </c>
      <c r="AM15" s="7">
        <f>абс!AI15*100000/'на 100 тыс'!$B15*2.011</f>
        <v>54.257500539607165</v>
      </c>
      <c r="AN15" s="22">
        <f>абс!AJ15*100000/'на 100 тыс'!$C15*2.017</f>
        <v>54.77703546792678</v>
      </c>
      <c r="AO15" s="13">
        <f>абс!AK15*100000/'на 100 тыс'!$B15*2.011</f>
        <v>32.5545003237643</v>
      </c>
      <c r="AP15" s="22">
        <f>абс!AL15*100000/'на 100 тыс'!$C15*2.017</f>
        <v>27.38851773396339</v>
      </c>
      <c r="AQ15" s="7">
        <f>абс!AM15*100000/'на 100 тыс'!$B15*2.011</f>
        <v>65.1090006475286</v>
      </c>
      <c r="AR15" s="22">
        <f>абс!AN15*100000/'на 100 тыс'!$C15*2.017</f>
        <v>87.64325674868286</v>
      </c>
    </row>
    <row r="16" spans="1:44" ht="12.75">
      <c r="A16" s="3" t="s">
        <v>10</v>
      </c>
      <c r="B16" s="38">
        <v>17164</v>
      </c>
      <c r="C16" s="38">
        <v>16933</v>
      </c>
      <c r="D16" s="7">
        <f>абс!B16*100000/'на 100 тыс'!$B16*2.011</f>
        <v>222.61127942204615</v>
      </c>
      <c r="E16" s="8">
        <f>абс!C16*100000/'на 100 тыс'!$C16*2.017</f>
        <v>178.6747770625406</v>
      </c>
      <c r="F16" s="8">
        <f>абс!D16*100000/'на 100 тыс'!$B16*2.011</f>
        <v>222.61127942204615</v>
      </c>
      <c r="G16" s="22">
        <f>абс!E16*100000/'на 100 тыс'!$C16*2.017</f>
        <v>178.6747770625406</v>
      </c>
      <c r="H16" s="7">
        <f>абс!F16*100000/'на 100 тыс'!$B16*2.011</f>
        <v>550.6700069913772</v>
      </c>
      <c r="I16" s="8">
        <f>абс!G16*100000/'на 100 тыс'!$C16*2.017</f>
        <v>750.4340636626705</v>
      </c>
      <c r="J16" s="8">
        <f>абс!H16*100000/'на 100 тыс'!$B16*2.011</f>
        <v>199.1785131670939</v>
      </c>
      <c r="K16" s="8">
        <f>абс!I16*100000/'на 100 тыс'!$C16*2.017</f>
        <v>345.4379023209118</v>
      </c>
      <c r="L16" s="8">
        <f>абс!J16*100000/'на 100 тыс'!$B16*2.011</f>
        <v>11.716383127476114</v>
      </c>
      <c r="M16" s="8">
        <f>абс!K16*100000/'на 100 тыс'!$C16*2.017</f>
        <v>47.646607216677495</v>
      </c>
      <c r="N16" s="8">
        <f>абс!L16*100000/'на 100 тыс'!$B16*2.011</f>
        <v>246.0440456769984</v>
      </c>
      <c r="O16" s="8">
        <f>абс!M16*100000/'на 100 тыс'!$C16*2.017</f>
        <v>178.6747770625406</v>
      </c>
      <c r="P16" s="8">
        <f>абс!N16*100000/'на 100 тыс'!$B16*2.011</f>
        <v>117.16383127476114</v>
      </c>
      <c r="Q16" s="8">
        <f>абс!O16*100000/'на 100 тыс'!$C16*2.017</f>
        <v>131.02816984586312</v>
      </c>
      <c r="R16" s="8">
        <f>абс!P16*100000/'на 100 тыс'!$C16*2.011</f>
        <v>47.504872143152426</v>
      </c>
      <c r="S16" s="22" t="e">
        <f>абс!#REF!*100000/'на 100 тыс'!$C16*1</f>
        <v>#REF!</v>
      </c>
      <c r="T16" s="215">
        <f>абс!P16*100000/'на 100 тыс'!$B16*2.011</f>
        <v>46.865532509904455</v>
      </c>
      <c r="U16" s="22">
        <f>абс!Q16*100000/'на 100 тыс'!$C16*2.017</f>
        <v>0</v>
      </c>
      <c r="V16" s="7">
        <f>абс!R16*100000/'на 100 тыс'!$B16*2.011</f>
        <v>35.14914938242834</v>
      </c>
      <c r="W16" s="8">
        <f>абс!S16*100000/'на 100 тыс'!$C16*2.017</f>
        <v>71.46991082501624</v>
      </c>
      <c r="X16" s="8">
        <f>абс!T16*100000/'на 100 тыс'!$B16*2.011</f>
        <v>0</v>
      </c>
      <c r="Y16" s="22">
        <f>абс!U16*100000/'на 100 тыс'!$C16*2.017</f>
        <v>11.911651804169374</v>
      </c>
      <c r="Z16" s="12" t="s">
        <v>10</v>
      </c>
      <c r="AA16" s="7">
        <f>абс!W16*100000/'на 100 тыс'!$B16*2.011</f>
        <v>292.9095781869028</v>
      </c>
      <c r="AB16" s="8">
        <f>абс!X16*100000/'на 100 тыс'!$C16*2.017</f>
        <v>214.4097324750487</v>
      </c>
      <c r="AC16" s="8">
        <f>абс!Y16*100000/'на 100 тыс'!$B16*2.011</f>
        <v>0</v>
      </c>
      <c r="AD16" s="8">
        <f>абс!Z16*100000/'на 100 тыс'!$C16*2.017</f>
        <v>23.823303608338747</v>
      </c>
      <c r="AE16" s="8">
        <f>абс!AA16*100000/'на 100 тыс'!$B16*2.011</f>
        <v>117.16383127476114</v>
      </c>
      <c r="AF16" s="22">
        <f>абс!AB16*100000/'на 100 тыс'!$C16*2.017</f>
        <v>71.46991082501624</v>
      </c>
      <c r="AG16" s="7">
        <f>абс!AC16*100000/'на 100 тыс'!$B16*2.011</f>
        <v>105.44744814728502</v>
      </c>
      <c r="AH16" s="22">
        <f>абс!AD16*100000/'на 100 тыс'!$C16*2.017</f>
        <v>214.4097324750487</v>
      </c>
      <c r="AI16" s="7">
        <f>абс!AE16*100000/'на 100 тыс'!$B16*2.011</f>
        <v>35.14914938242834</v>
      </c>
      <c r="AJ16" s="22">
        <f>абс!AF16*100000/'на 100 тыс'!$C16*2.017</f>
        <v>142.93982165003248</v>
      </c>
      <c r="AK16" s="7">
        <f>абс!AG16*100000/'на 100 тыс'!$B16*2.011</f>
        <v>82.01468189233279</v>
      </c>
      <c r="AL16" s="22">
        <f>абс!AH16*100000/'на 100 тыс'!$C16*2.017</f>
        <v>166.76312525837122</v>
      </c>
      <c r="AM16" s="7">
        <f>абс!AI16*100000/'на 100 тыс'!$B16*2.011</f>
        <v>70.29829876485668</v>
      </c>
      <c r="AN16" s="22">
        <f>абс!AJ16*100000/'на 100 тыс'!$C16*2.017</f>
        <v>83.38156262918561</v>
      </c>
      <c r="AO16" s="13">
        <f>абс!AK16*100000/'на 100 тыс'!$B16*2.011</f>
        <v>58.58191563738057</v>
      </c>
      <c r="AP16" s="22">
        <f>абс!AL16*100000/'на 100 тыс'!$C16*2.017</f>
        <v>83.38156262918561</v>
      </c>
      <c r="AQ16" s="7">
        <f>абс!AM16*100000/'на 100 тыс'!$B16*2.011</f>
        <v>70.29829876485668</v>
      </c>
      <c r="AR16" s="22">
        <f>абс!AN16*100000/'на 100 тыс'!$C16*2.017</f>
        <v>59.55825902084687</v>
      </c>
    </row>
    <row r="17" spans="1:44" ht="12" customHeight="1">
      <c r="A17" s="3" t="s">
        <v>11</v>
      </c>
      <c r="B17" s="38">
        <v>11152</v>
      </c>
      <c r="C17" s="38">
        <v>10873</v>
      </c>
      <c r="D17" s="7">
        <f>абс!B17*100000/'на 100 тыс'!$B17*2.011</f>
        <v>288.52223816355814</v>
      </c>
      <c r="E17" s="8">
        <f>абс!C17*100000/'на 100 тыс'!$C17*2.017</f>
        <v>166.95484226984271</v>
      </c>
      <c r="F17" s="8">
        <f>абс!D17*100000/'на 100 тыс'!$B17*2.011</f>
        <v>234.424318507891</v>
      </c>
      <c r="G17" s="22">
        <f>абс!E17*100000/'на 100 тыс'!$C17*2.017</f>
        <v>166.95484226984271</v>
      </c>
      <c r="H17" s="7">
        <f>абс!F17*100000/'на 100 тыс'!$B17*2.011</f>
        <v>540.9791965566715</v>
      </c>
      <c r="I17" s="8">
        <f>абс!G17*100000/'на 100 тыс'!$C17*2.017</f>
        <v>500.8645268095282</v>
      </c>
      <c r="J17" s="8">
        <f>абс!H17*100000/'на 100 тыс'!$B17*2.011</f>
        <v>252.45695839311335</v>
      </c>
      <c r="K17" s="8">
        <f>абс!I17*100000/'на 100 тыс'!$C17*2.017</f>
        <v>278.2580704497379</v>
      </c>
      <c r="L17" s="8">
        <f>абс!J17*100000/'на 100 тыс'!$B17*2.011</f>
        <v>18.032639885222384</v>
      </c>
      <c r="M17" s="8">
        <f>абс!K17*100000/'на 100 тыс'!$C17*2.017</f>
        <v>37.101076059965045</v>
      </c>
      <c r="N17" s="8">
        <f>абс!L17*100000/'на 100 тыс'!$B17*2.011</f>
        <v>144.26111908177907</v>
      </c>
      <c r="O17" s="8">
        <f>абс!M17*100000/'на 100 тыс'!$C17*2.017</f>
        <v>111.30322817989514</v>
      </c>
      <c r="P17" s="8">
        <f>абс!N17*100000/'на 100 тыс'!$B17*2.011</f>
        <v>108.1958393113343</v>
      </c>
      <c r="Q17" s="8">
        <f>абс!O17*100000/'на 100 тыс'!$C17*2.017</f>
        <v>111.30322817989514</v>
      </c>
      <c r="R17" s="8">
        <f>абс!P17*100000/'на 100 тыс'!$C17*2.011</f>
        <v>0</v>
      </c>
      <c r="S17" s="22" t="e">
        <f>абс!#REF!*100000/'на 100 тыс'!$C17*1</f>
        <v>#REF!</v>
      </c>
      <c r="T17" s="215">
        <f>абс!P17*100000/'на 100 тыс'!$B17*2.011</f>
        <v>0</v>
      </c>
      <c r="U17" s="22">
        <f>абс!Q17*100000/'на 100 тыс'!$C17*2.017</f>
        <v>18.550538029982523</v>
      </c>
      <c r="V17" s="7">
        <f>абс!R17*100000/'на 100 тыс'!$B17*2.011</f>
        <v>72.13055954088954</v>
      </c>
      <c r="W17" s="8">
        <f>абс!S17*100000/'на 100 тыс'!$C17*2.017</f>
        <v>55.65161408994757</v>
      </c>
      <c r="X17" s="8">
        <f>абс!T17*100000/'на 100 тыс'!$B17*2.011</f>
        <v>18.032639885222384</v>
      </c>
      <c r="Y17" s="22">
        <f>абс!U17*100000/'на 100 тыс'!$C17*2.017</f>
        <v>0</v>
      </c>
      <c r="Z17" s="12" t="s">
        <v>11</v>
      </c>
      <c r="AA17" s="7">
        <f>абс!W17*100000/'на 100 тыс'!$B17*2.011</f>
        <v>180.32639885222383</v>
      </c>
      <c r="AB17" s="8">
        <f>абс!X17*100000/'на 100 тыс'!$C17*2.017</f>
        <v>204.05591832980775</v>
      </c>
      <c r="AC17" s="8">
        <f>абс!Y17*100000/'на 100 тыс'!$B17*2.011</f>
        <v>18.032639885222384</v>
      </c>
      <c r="AD17" s="8">
        <f>абс!Z17*100000/'на 100 тыс'!$C17*2.017</f>
        <v>0</v>
      </c>
      <c r="AE17" s="8">
        <f>абс!AA17*100000/'на 100 тыс'!$B17*2.011</f>
        <v>72.13055954088954</v>
      </c>
      <c r="AF17" s="22">
        <f>абс!AB17*100000/'на 100 тыс'!$C17*2.017</f>
        <v>92.75269014991262</v>
      </c>
      <c r="AG17" s="7">
        <f>абс!AC17*100000/'на 100 тыс'!$B17*2.011</f>
        <v>144.26111908177907</v>
      </c>
      <c r="AH17" s="22">
        <f>абс!AD17*100000/'на 100 тыс'!$C17*2.017</f>
        <v>74.20215211993009</v>
      </c>
      <c r="AI17" s="7">
        <f>абс!AE17*100000/'на 100 тыс'!$B17*2.011</f>
        <v>54.09791965566715</v>
      </c>
      <c r="AJ17" s="22">
        <f>абс!AF17*100000/'на 100 тыс'!$C17*2.017</f>
        <v>166.95484226984271</v>
      </c>
      <c r="AK17" s="7">
        <f>абс!AG17*100000/'на 100 тыс'!$B17*2.011</f>
        <v>126.22847919655668</v>
      </c>
      <c r="AL17" s="22">
        <f>абс!AH17*100000/'на 100 тыс'!$C17*2.017</f>
        <v>74.20215211993009</v>
      </c>
      <c r="AM17" s="7">
        <f>абс!AI17*100000/'на 100 тыс'!$B17*2.011</f>
        <v>108.1958393113343</v>
      </c>
      <c r="AN17" s="22">
        <f>абс!AJ17*100000/'на 100 тыс'!$C17*2.017</f>
        <v>74.20215211993009</v>
      </c>
      <c r="AO17" s="13">
        <f>абс!AK17*100000/'на 100 тыс'!$B17*2.011</f>
        <v>108.1958393113343</v>
      </c>
      <c r="AP17" s="22">
        <f>абс!AL17*100000/'на 100 тыс'!$C17*2.017</f>
        <v>74.20215211993009</v>
      </c>
      <c r="AQ17" s="7">
        <f>абс!AM17*100000/'на 100 тыс'!$B17*2.011</f>
        <v>54.09791965566715</v>
      </c>
      <c r="AR17" s="22">
        <f>абс!AN17*100000/'на 100 тыс'!$C17*2.017</f>
        <v>148.40430423986018</v>
      </c>
    </row>
    <row r="18" spans="1:44" ht="12.75">
      <c r="A18" s="3" t="s">
        <v>12</v>
      </c>
      <c r="B18" s="38">
        <v>20771</v>
      </c>
      <c r="C18" s="38">
        <v>20421</v>
      </c>
      <c r="D18" s="7">
        <f>абс!B18*100000/'на 100 тыс'!$B18*2.011</f>
        <v>135.5447498916759</v>
      </c>
      <c r="E18" s="8">
        <f>абс!C18*100000/'на 100 тыс'!$C18*2.017</f>
        <v>167.9104843053719</v>
      </c>
      <c r="F18" s="8">
        <f>абс!D18*100000/'на 100 тыс'!$B18*2.011</f>
        <v>135.5447498916759</v>
      </c>
      <c r="G18" s="22">
        <f>абс!E18*100000/'на 100 тыс'!$C18*2.017</f>
        <v>167.9104843053719</v>
      </c>
      <c r="H18" s="7">
        <f>абс!F18*100000/'на 100 тыс'!$B18*2.011</f>
        <v>658.3602137595686</v>
      </c>
      <c r="I18" s="8">
        <f>абс!G18*100000/'на 100 тыс'!$C18*2.017</f>
        <v>642.0106752852455</v>
      </c>
      <c r="J18" s="8">
        <f>абс!H18*100000/'на 100 тыс'!$B18*2.011</f>
        <v>251.72596408454095</v>
      </c>
      <c r="K18" s="8">
        <f>абс!I18*100000/'на 100 тыс'!$C18*2.017</f>
        <v>276.5584447382596</v>
      </c>
      <c r="L18" s="8">
        <f>абс!J18*100000/'на 100 тыс'!$B18*2.011</f>
        <v>48.40883924702711</v>
      </c>
      <c r="M18" s="8">
        <f>абс!K18*100000/'на 100 тыс'!$C18*2.017</f>
        <v>79.01669849664562</v>
      </c>
      <c r="N18" s="8">
        <f>абс!L18*100000/'на 100 тыс'!$B18*2.011</f>
        <v>309.8165711809735</v>
      </c>
      <c r="O18" s="8">
        <f>абс!M18*100000/'на 100 тыс'!$C18*2.017</f>
        <v>296.312619362421</v>
      </c>
      <c r="P18" s="8">
        <f>абс!N18*100000/'на 100 тыс'!$B18*2.011</f>
        <v>106.49944634345964</v>
      </c>
      <c r="Q18" s="8">
        <f>абс!O18*100000/'на 100 тыс'!$C18*2.017</f>
        <v>98.77087312080701</v>
      </c>
      <c r="R18" s="8">
        <f>абс!P18*100000/'на 100 тыс'!$C18*2.011</f>
        <v>0</v>
      </c>
      <c r="S18" s="22" t="e">
        <f>абс!#REF!*100000/'на 100 тыс'!$C18*1</f>
        <v>#REF!</v>
      </c>
      <c r="T18" s="215">
        <f>абс!P18*100000/'на 100 тыс'!$B18*2.011</f>
        <v>0</v>
      </c>
      <c r="U18" s="22">
        <f>абс!Q18*100000/'на 100 тыс'!$C18*2.017</f>
        <v>0</v>
      </c>
      <c r="V18" s="7">
        <f>абс!R18*100000/'на 100 тыс'!$B18*2.011</f>
        <v>87.1359106446488</v>
      </c>
      <c r="W18" s="8">
        <f>абс!S18*100000/'на 100 тыс'!$C18*2.017</f>
        <v>128.40213505704912</v>
      </c>
      <c r="X18" s="8">
        <f>абс!T18*100000/'на 100 тыс'!$B18*2.011</f>
        <v>29.045303548216268</v>
      </c>
      <c r="Y18" s="22">
        <f>абс!U18*100000/'на 100 тыс'!$C18*2.017</f>
        <v>69.1396111845649</v>
      </c>
      <c r="Z18" s="12" t="s">
        <v>12</v>
      </c>
      <c r="AA18" s="7">
        <f>абс!W18*100000/'на 100 тыс'!$B18*2.011</f>
        <v>212.99889268691928</v>
      </c>
      <c r="AB18" s="8">
        <f>абс!X18*100000/'на 100 тыс'!$C18*2.017</f>
        <v>217.2959208657754</v>
      </c>
      <c r="AC18" s="8">
        <f>абс!Y18*100000/'на 100 тыс'!$B18*2.011</f>
        <v>19.363535698810843</v>
      </c>
      <c r="AD18" s="8">
        <f>абс!Z18*100000/'на 100 тыс'!$C18*2.017</f>
        <v>29.6312619362421</v>
      </c>
      <c r="AE18" s="8">
        <f>абс!AA18*100000/'на 100 тыс'!$B18*2.011</f>
        <v>106.49944634345964</v>
      </c>
      <c r="AF18" s="22">
        <f>абс!AB18*100000/'на 100 тыс'!$C18*2.017</f>
        <v>69.1396111845649</v>
      </c>
      <c r="AG18" s="7">
        <f>абс!AC18*100000/'на 100 тыс'!$B18*2.011</f>
        <v>77.45414279524337</v>
      </c>
      <c r="AH18" s="22">
        <f>абс!AD18*100000/'на 100 тыс'!$C18*2.017</f>
        <v>138.2792223691298</v>
      </c>
      <c r="AI18" s="7">
        <f>абс!AE18*100000/'на 100 тыс'!$B18*2.011</f>
        <v>29.045303548216268</v>
      </c>
      <c r="AJ18" s="22">
        <f>абс!AF18*100000/'на 100 тыс'!$C18*2.017</f>
        <v>19.754174624161404</v>
      </c>
      <c r="AK18" s="7">
        <f>абс!AG18*100000/'на 100 тыс'!$B18*2.011</f>
        <v>0</v>
      </c>
      <c r="AL18" s="22">
        <f>абс!AH18*100000/'на 100 тыс'!$C18*2.017</f>
        <v>0</v>
      </c>
      <c r="AM18" s="7">
        <f>абс!AI18*100000/'на 100 тыс'!$B18*2.011</f>
        <v>125.86298204227047</v>
      </c>
      <c r="AN18" s="22">
        <f>абс!AJ18*100000/'на 100 тыс'!$C18*2.017</f>
        <v>98.77087312080701</v>
      </c>
      <c r="AO18" s="13">
        <f>абс!AK18*100000/'на 100 тыс'!$B18*2.011</f>
        <v>125.86298204227047</v>
      </c>
      <c r="AP18" s="22">
        <f>абс!AL18*100000/'на 100 тыс'!$C18*2.017</f>
        <v>88.8937858087263</v>
      </c>
      <c r="AQ18" s="7">
        <f>абс!AM18*100000/'на 100 тыс'!$B18*2.011</f>
        <v>0</v>
      </c>
      <c r="AR18" s="22">
        <f>абс!AN18*100000/'на 100 тыс'!$C18*2.017</f>
        <v>9.877087312080702</v>
      </c>
    </row>
    <row r="19" spans="1:44" ht="12.75">
      <c r="A19" s="3" t="s">
        <v>13</v>
      </c>
      <c r="B19" s="38">
        <v>19175</v>
      </c>
      <c r="C19" s="38">
        <v>18871</v>
      </c>
      <c r="D19" s="7">
        <f>абс!B19*100000/'на 100 тыс'!$B19*2.011</f>
        <v>283.1655801825293</v>
      </c>
      <c r="E19" s="8">
        <f>абс!C19*100000/'на 100 тыс'!$C19*2.017</f>
        <v>160.32536696518468</v>
      </c>
      <c r="F19" s="8">
        <f>абс!D19*100000/'на 100 тыс'!$B19*2.011</f>
        <v>283.1655801825293</v>
      </c>
      <c r="G19" s="22">
        <f>абс!E19*100000/'на 100 тыс'!$C19*2.017</f>
        <v>160.32536696518468</v>
      </c>
      <c r="H19" s="7">
        <f>абс!F19*100000/'на 100 тыс'!$B19*2.011</f>
        <v>629.2568448500652</v>
      </c>
      <c r="I19" s="8">
        <f>абс!G19*100000/'на 100 тыс'!$C19*2.017</f>
        <v>609.2363944677018</v>
      </c>
      <c r="J19" s="8">
        <f>абс!H19*100000/'на 100 тыс'!$B19*2.011</f>
        <v>335.60365058670146</v>
      </c>
      <c r="K19" s="8">
        <f>абс!I19*100000/'на 100 тыс'!$C19*2.017</f>
        <v>267.20894494197444</v>
      </c>
      <c r="L19" s="8">
        <f>абс!J19*100000/'на 100 тыс'!$B19*2.011</f>
        <v>20.97522816166884</v>
      </c>
      <c r="M19" s="8">
        <f>абс!K19*100000/'на 100 тыс'!$C19*2.017</f>
        <v>21.376715595357958</v>
      </c>
      <c r="N19" s="8">
        <f>абс!L19*100000/'на 100 тыс'!$B19*2.011</f>
        <v>178.28943937418512</v>
      </c>
      <c r="O19" s="8">
        <f>абс!M19*100000/'на 100 тыс'!$C19*2.017</f>
        <v>213.76715595357956</v>
      </c>
      <c r="P19" s="8">
        <f>абс!N19*100000/'на 100 тыс'!$B19*2.011</f>
        <v>136.33898305084747</v>
      </c>
      <c r="Q19" s="8">
        <f>абс!O19*100000/'на 100 тыс'!$C19*2.017</f>
        <v>128.26029357214773</v>
      </c>
      <c r="R19" s="8">
        <f>абс!P19*100000/'на 100 тыс'!$C19*2.011</f>
        <v>21.313125960468444</v>
      </c>
      <c r="S19" s="22" t="e">
        <f>абс!#REF!*100000/'на 100 тыс'!$C19*1</f>
        <v>#REF!</v>
      </c>
      <c r="T19" s="215">
        <f>абс!P19*100000/'на 100 тыс'!$B19*2.011</f>
        <v>20.97522816166884</v>
      </c>
      <c r="U19" s="22">
        <f>абс!Q19*100000/'на 100 тыс'!$C19*2.017</f>
        <v>0</v>
      </c>
      <c r="V19" s="7">
        <f>абс!R19*100000/'на 100 тыс'!$B19*2.011</f>
        <v>104.8761408083442</v>
      </c>
      <c r="W19" s="8">
        <f>абс!S19*100000/'на 100 тыс'!$C19*2.017</f>
        <v>203.07879815590056</v>
      </c>
      <c r="X19" s="8">
        <f>абс!T19*100000/'на 100 тыс'!$B19*2.011</f>
        <v>20.97522816166884</v>
      </c>
      <c r="Y19" s="22">
        <f>абс!U19*100000/'на 100 тыс'!$C19*2.017</f>
        <v>64.13014678607387</v>
      </c>
      <c r="Z19" s="12" t="s">
        <v>13</v>
      </c>
      <c r="AA19" s="7">
        <f>абс!W19*100000/'на 100 тыс'!$B19*2.011</f>
        <v>262.19035202086053</v>
      </c>
      <c r="AB19" s="8">
        <f>абс!X19*100000/'на 100 тыс'!$C19*2.017</f>
        <v>160.32536696518468</v>
      </c>
      <c r="AC19" s="8">
        <f>абс!Y19*100000/'на 100 тыс'!$B19*2.011</f>
        <v>20.97522816166884</v>
      </c>
      <c r="AD19" s="8">
        <f>абс!Z19*100000/'на 100 тыс'!$C19*2.017</f>
        <v>0</v>
      </c>
      <c r="AE19" s="8">
        <f>абс!AA19*100000/'на 100 тыс'!$B19*2.011</f>
        <v>83.90091264667537</v>
      </c>
      <c r="AF19" s="22">
        <f>абс!AB19*100000/'на 100 тыс'!$C19*2.017</f>
        <v>42.753431190715915</v>
      </c>
      <c r="AG19" s="7">
        <f>абс!AC19*100000/'на 100 тыс'!$B19*2.011</f>
        <v>104.8761408083442</v>
      </c>
      <c r="AH19" s="22">
        <f>абс!AD19*100000/'на 100 тыс'!$C19*2.017</f>
        <v>42.753431190715915</v>
      </c>
      <c r="AI19" s="7">
        <f>абс!AE19*100000/'на 100 тыс'!$B19*2.011</f>
        <v>31.462842242503264</v>
      </c>
      <c r="AJ19" s="22">
        <f>абс!AF19*100000/'на 100 тыс'!$C19*2.017</f>
        <v>74.81850458375284</v>
      </c>
      <c r="AK19" s="7">
        <f>абс!AG19*100000/'на 100 тыс'!$B19*2.011</f>
        <v>73.41329856584095</v>
      </c>
      <c r="AL19" s="22">
        <f>абс!AH19*100000/'на 100 тыс'!$C19*2.017</f>
        <v>160.32536696518468</v>
      </c>
      <c r="AM19" s="7">
        <f>абс!AI19*100000/'на 100 тыс'!$B19*2.011</f>
        <v>136.33898305084747</v>
      </c>
      <c r="AN19" s="22">
        <f>абс!AJ19*100000/'на 100 тыс'!$C19*2.017</f>
        <v>96.19522017911079</v>
      </c>
      <c r="AO19" s="13">
        <f>абс!AK19*100000/'на 100 тыс'!$B19*2.011</f>
        <v>125.85136897001306</v>
      </c>
      <c r="AP19" s="22">
        <f>абс!AL19*100000/'на 100 тыс'!$C19*2.017</f>
        <v>96.19522017911079</v>
      </c>
      <c r="AQ19" s="7">
        <f>абс!AM19*100000/'на 100 тыс'!$B19*2.011</f>
        <v>94.38852672750978</v>
      </c>
      <c r="AR19" s="22">
        <f>абс!AN19*100000/'на 100 тыс'!$C19*2.017</f>
        <v>42.753431190715915</v>
      </c>
    </row>
    <row r="20" spans="1:44" ht="12.75">
      <c r="A20" s="3" t="s">
        <v>14</v>
      </c>
      <c r="B20" s="38">
        <v>9568</v>
      </c>
      <c r="C20" s="38">
        <v>9441</v>
      </c>
      <c r="D20" s="7">
        <f>абс!B20*100000/'на 100 тыс'!$B20*2.011</f>
        <v>273.23369565217394</v>
      </c>
      <c r="E20" s="8">
        <f>абс!C20*100000/'на 100 тыс'!$C20*2.017</f>
        <v>170.9140980828302</v>
      </c>
      <c r="F20" s="8">
        <f>абс!D20*100000/'на 100 тыс'!$B20*2.011</f>
        <v>273.23369565217394</v>
      </c>
      <c r="G20" s="22">
        <f>абс!E20*100000/'на 100 тыс'!$C20*2.017</f>
        <v>170.9140980828302</v>
      </c>
      <c r="H20" s="7">
        <f>абс!F20*100000/'на 100 тыс'!$B20*2.011</f>
        <v>714.611204013378</v>
      </c>
      <c r="I20" s="8">
        <f>абс!G20*100000/'на 100 тыс'!$C20*2.017</f>
        <v>705.0206545916745</v>
      </c>
      <c r="J20" s="8">
        <f>абс!H20*100000/'на 100 тыс'!$B20*2.011</f>
        <v>336.2876254180602</v>
      </c>
      <c r="K20" s="8">
        <f>абс!I20*100000/'на 100 тыс'!$C20*2.017</f>
        <v>363.1924584260142</v>
      </c>
      <c r="L20" s="8">
        <f>абс!J20*100000/'на 100 тыс'!$B20*2.011</f>
        <v>0</v>
      </c>
      <c r="M20" s="8">
        <f>абс!K20*100000/'на 100 тыс'!$C20*2.017</f>
        <v>0</v>
      </c>
      <c r="N20" s="8">
        <f>абс!L20*100000/'на 100 тыс'!$B20*2.011</f>
        <v>147.12583612040135</v>
      </c>
      <c r="O20" s="8">
        <f>абс!M20*100000/'на 100 тыс'!$C20*2.017</f>
        <v>170.9140980828302</v>
      </c>
      <c r="P20" s="8">
        <f>абс!N20*100000/'на 100 тыс'!$B20*2.011</f>
        <v>84.07190635451505</v>
      </c>
      <c r="Q20" s="8">
        <f>абс!O20*100000/'на 100 тыс'!$C20*2.017</f>
        <v>128.18557356212264</v>
      </c>
      <c r="R20" s="8">
        <f>абс!P20*100000/'на 100 тыс'!$C20*2.011</f>
        <v>0</v>
      </c>
      <c r="S20" s="22" t="e">
        <f>абс!#REF!*100000/'на 100 тыс'!$C20*1</f>
        <v>#REF!</v>
      </c>
      <c r="T20" s="215">
        <f>абс!P20*100000/'на 100 тыс'!$B20*2.011</f>
        <v>0</v>
      </c>
      <c r="U20" s="22">
        <f>абс!Q20*100000/'на 100 тыс'!$C20*2.017</f>
        <v>0</v>
      </c>
      <c r="V20" s="7">
        <f>абс!R20*100000/'на 100 тыс'!$B20*2.011</f>
        <v>105.08988294314382</v>
      </c>
      <c r="W20" s="8">
        <f>абс!S20*100000/'на 100 тыс'!$C20*2.017</f>
        <v>106.82131130176889</v>
      </c>
      <c r="X20" s="8">
        <f>абс!T20*100000/'на 100 тыс'!$B20*2.011</f>
        <v>21.017976588628763</v>
      </c>
      <c r="Y20" s="22">
        <f>абс!U20*100000/'на 100 тыс'!$C20*2.017</f>
        <v>85.4570490414151</v>
      </c>
      <c r="Z20" s="12" t="s">
        <v>14</v>
      </c>
      <c r="AA20" s="7">
        <f>абс!W20*100000/'на 100 тыс'!$B20*2.011</f>
        <v>252.21571906354515</v>
      </c>
      <c r="AB20" s="8">
        <f>абс!X20*100000/'на 100 тыс'!$C20*2.017</f>
        <v>106.82131130176889</v>
      </c>
      <c r="AC20" s="8">
        <f>абс!Y20*100000/'на 100 тыс'!$B20*2.011</f>
        <v>0</v>
      </c>
      <c r="AD20" s="8">
        <f>абс!Z20*100000/'на 100 тыс'!$C20*2.017</f>
        <v>0</v>
      </c>
      <c r="AE20" s="8">
        <f>абс!AA20*100000/'на 100 тыс'!$B20*2.011</f>
        <v>105.08988294314382</v>
      </c>
      <c r="AF20" s="22">
        <f>абс!AB20*100000/'на 100 тыс'!$C20*2.017</f>
        <v>42.72852452070755</v>
      </c>
      <c r="AG20" s="7">
        <f>абс!AC20*100000/'на 100 тыс'!$B20*2.011</f>
        <v>42.035953177257525</v>
      </c>
      <c r="AH20" s="22">
        <f>абс!AD20*100000/'на 100 тыс'!$C20*2.017</f>
        <v>128.18557356212264</v>
      </c>
      <c r="AI20" s="7">
        <f>абс!AE20*100000/'на 100 тыс'!$B20*2.011</f>
        <v>210.17976588628764</v>
      </c>
      <c r="AJ20" s="22">
        <f>абс!AF20*100000/'на 100 тыс'!$C20*2.017</f>
        <v>64.09278678106132</v>
      </c>
      <c r="AK20" s="7">
        <f>абс!AG20*100000/'на 100 тыс'!$B20*2.011</f>
        <v>42.035953177257525</v>
      </c>
      <c r="AL20" s="22">
        <f>абс!AH20*100000/'на 100 тыс'!$C20*2.017</f>
        <v>21.364262260353776</v>
      </c>
      <c r="AM20" s="7">
        <f>абс!AI20*100000/'на 100 тыс'!$B20*2.011</f>
        <v>84.07190635451505</v>
      </c>
      <c r="AN20" s="22">
        <f>абс!AJ20*100000/'на 100 тыс'!$C20*2.017</f>
        <v>128.18557356212264</v>
      </c>
      <c r="AO20" s="13">
        <f>абс!AK20*100000/'на 100 тыс'!$B20*2.011</f>
        <v>84.07190635451505</v>
      </c>
      <c r="AP20" s="22">
        <f>абс!AL20*100000/'на 100 тыс'!$C20*2.017</f>
        <v>64.09278678106132</v>
      </c>
      <c r="AQ20" s="7">
        <f>абс!AM20*100000/'на 100 тыс'!$B20*2.011</f>
        <v>0</v>
      </c>
      <c r="AR20" s="22">
        <f>абс!AN20*100000/'на 100 тыс'!$C20*2.017</f>
        <v>0</v>
      </c>
    </row>
    <row r="21" spans="1:44" ht="12.75">
      <c r="A21" s="3" t="s">
        <v>15</v>
      </c>
      <c r="B21" s="38">
        <v>9187</v>
      </c>
      <c r="C21" s="38">
        <v>9004</v>
      </c>
      <c r="D21" s="7">
        <f>абс!B21*100000/'на 100 тыс'!$B21*2.011</f>
        <v>197.00663981713294</v>
      </c>
      <c r="E21" s="8">
        <f>абс!C21*100000/'на 100 тыс'!$C21*2.017</f>
        <v>224.01155042203462</v>
      </c>
      <c r="F21" s="8">
        <f>абс!D21*100000/'на 100 тыс'!$B21*2.011</f>
        <v>197.00663981713294</v>
      </c>
      <c r="G21" s="22">
        <f>абс!E21*100000/'на 100 тыс'!$C21*2.017</f>
        <v>224.01155042203462</v>
      </c>
      <c r="H21" s="7">
        <f>абс!F21*100000/'на 100 тыс'!$B21*2.011</f>
        <v>722.3576793294874</v>
      </c>
      <c r="I21" s="8">
        <f>абс!G21*100000/'на 100 тыс'!$C21*2.017</f>
        <v>627.232341181697</v>
      </c>
      <c r="J21" s="8">
        <f>абс!H21*100000/'на 100 тыс'!$B21*2.011</f>
        <v>306.45477304887345</v>
      </c>
      <c r="K21" s="8">
        <f>абс!I21*100000/'на 100 тыс'!$C21*2.017</f>
        <v>179.2092403376277</v>
      </c>
      <c r="L21" s="8">
        <f>абс!J21*100000/'на 100 тыс'!$B21*2.011</f>
        <v>21.889626646348102</v>
      </c>
      <c r="M21" s="8">
        <f>абс!K21*100000/'на 100 тыс'!$C21*2.017</f>
        <v>0</v>
      </c>
      <c r="N21" s="8">
        <f>абс!L21*100000/'на 100 тыс'!$B21*2.011</f>
        <v>175.11701317078482</v>
      </c>
      <c r="O21" s="8">
        <f>абс!M21*100000/'на 100 тыс'!$C21*2.017</f>
        <v>201.61039537983117</v>
      </c>
      <c r="P21" s="8">
        <f>абс!N21*100000/'на 100 тыс'!$B21*2.011</f>
        <v>21.889626646348102</v>
      </c>
      <c r="Q21" s="8">
        <f>абс!O21*100000/'на 100 тыс'!$C21*2.017</f>
        <v>67.20346512661038</v>
      </c>
      <c r="R21" s="8">
        <f>абс!P21*100000/'на 100 тыс'!$C21*2.011</f>
        <v>22.334517992003555</v>
      </c>
      <c r="S21" s="22" t="e">
        <f>абс!#REF!*100000/'на 100 тыс'!$C21*1</f>
        <v>#REF!</v>
      </c>
      <c r="T21" s="215">
        <f>абс!P21*100000/'на 100 тыс'!$B21*2.011</f>
        <v>21.889626646348102</v>
      </c>
      <c r="U21" s="22">
        <f>абс!Q21*100000/'на 100 тыс'!$C21*2.017</f>
        <v>0</v>
      </c>
      <c r="V21" s="7">
        <f>абс!R21*100000/'на 100 тыс'!$B21*2.011</f>
        <v>21.889626646348102</v>
      </c>
      <c r="W21" s="8">
        <f>абс!S21*100000/'на 100 тыс'!$C21*2.017</f>
        <v>112.00577521101731</v>
      </c>
      <c r="X21" s="8">
        <f>абс!T21*100000/'на 100 тыс'!$B21*2.011</f>
        <v>0</v>
      </c>
      <c r="Y21" s="22">
        <f>абс!U21*100000/'на 100 тыс'!$C21*2.017</f>
        <v>22.401155042203463</v>
      </c>
      <c r="Z21" s="12" t="s">
        <v>15</v>
      </c>
      <c r="AA21" s="7">
        <f>абс!W21*100000/'на 100 тыс'!$B21*2.011</f>
        <v>328.3443996952215</v>
      </c>
      <c r="AB21" s="8">
        <f>абс!X21*100000/'на 100 тыс'!$C21*2.017</f>
        <v>246.41270546423812</v>
      </c>
      <c r="AC21" s="8">
        <f>абс!Y21*100000/'на 100 тыс'!$B21*2.011</f>
        <v>0</v>
      </c>
      <c r="AD21" s="8">
        <f>абс!Z21*100000/'на 100 тыс'!$C21*2.017</f>
        <v>0</v>
      </c>
      <c r="AE21" s="8">
        <f>абс!AA21*100000/'на 100 тыс'!$B21*2.011</f>
        <v>109.4481332317405</v>
      </c>
      <c r="AF21" s="22">
        <f>абс!AB21*100000/'на 100 тыс'!$C21*2.017</f>
        <v>112.00577521101731</v>
      </c>
      <c r="AG21" s="7">
        <f>абс!AC21*100000/'на 100 тыс'!$B21*2.011</f>
        <v>65.6688799390443</v>
      </c>
      <c r="AH21" s="22">
        <f>абс!AD21*100000/'на 100 тыс'!$C21*2.017</f>
        <v>67.20346512661038</v>
      </c>
      <c r="AI21" s="7">
        <f>абс!AE21*100000/'на 100 тыс'!$B21*2.011</f>
        <v>109.4481332317405</v>
      </c>
      <c r="AJ21" s="22">
        <f>абс!AF21*100000/'на 100 тыс'!$C21*2.017</f>
        <v>112.00577521101731</v>
      </c>
      <c r="AK21" s="7">
        <f>абс!AG21*100000/'на 100 тыс'!$B21*2.011</f>
        <v>87.55850658539241</v>
      </c>
      <c r="AL21" s="22">
        <f>абс!AH21*100000/'на 100 тыс'!$C21*2.017</f>
        <v>22.401155042203463</v>
      </c>
      <c r="AM21" s="7">
        <f>абс!AI21*100000/'на 100 тыс'!$B21*2.011</f>
        <v>131.3377598780886</v>
      </c>
      <c r="AN21" s="22">
        <f>абс!AJ21*100000/'на 100 тыс'!$C21*2.017</f>
        <v>112.00577521101731</v>
      </c>
      <c r="AO21" s="13">
        <f>абс!AK21*100000/'на 100 тыс'!$B21*2.011</f>
        <v>109.4481332317405</v>
      </c>
      <c r="AP21" s="22">
        <f>абс!AL21*100000/'на 100 тыс'!$C21*2.017</f>
        <v>112.00577521101731</v>
      </c>
      <c r="AQ21" s="7">
        <f>абс!AM21*100000/'на 100 тыс'!$B21*2.011</f>
        <v>43.779253292696204</v>
      </c>
      <c r="AR21" s="22">
        <f>абс!AN21*100000/'на 100 тыс'!$C21*2.017</f>
        <v>22.401155042203463</v>
      </c>
    </row>
    <row r="22" spans="1:44" ht="12.75">
      <c r="A22" s="3" t="s">
        <v>16</v>
      </c>
      <c r="B22" s="38">
        <v>33407</v>
      </c>
      <c r="C22" s="38">
        <v>33661</v>
      </c>
      <c r="D22" s="7">
        <f>абс!B22*100000/'на 100 тыс'!$B22*2.011</f>
        <v>150.49241176998834</v>
      </c>
      <c r="E22" s="8">
        <f>абс!C22*100000/'на 100 тыс'!$C22*2.017</f>
        <v>227.6997118326847</v>
      </c>
      <c r="F22" s="8">
        <f>абс!D22*100000/'на 100 тыс'!$B22*2.011</f>
        <v>150.49241176998834</v>
      </c>
      <c r="G22" s="22">
        <f>абс!E22*100000/'на 100 тыс'!$C22*2.017</f>
        <v>227.6997118326847</v>
      </c>
      <c r="H22" s="7">
        <f>абс!F22*100000/'на 100 тыс'!$B22*2.011</f>
        <v>535.7529859011585</v>
      </c>
      <c r="I22" s="8">
        <f>абс!G22*100000/'на 100 тыс'!$C22*2.017</f>
        <v>515.3204004634443</v>
      </c>
      <c r="J22" s="8">
        <f>абс!H22*100000/'на 100 тыс'!$B22*2.011</f>
        <v>162.5318047115874</v>
      </c>
      <c r="K22" s="8">
        <f>абс!I22*100000/'на 100 тыс'!$C22*2.017</f>
        <v>137.8182466355723</v>
      </c>
      <c r="L22" s="8">
        <f>абс!J22*100000/'на 100 тыс'!$B22*2.011</f>
        <v>6.019696470799533</v>
      </c>
      <c r="M22" s="8">
        <f>абс!K22*100000/'на 100 тыс'!$C22*2.017</f>
        <v>5.992097679807492</v>
      </c>
      <c r="N22" s="8">
        <f>абс!L22*100000/'на 100 тыс'!$B22*2.011</f>
        <v>222.72876941958273</v>
      </c>
      <c r="O22" s="8">
        <f>абс!M22*100000/'на 100 тыс'!$C22*2.017</f>
        <v>185.75502807403225</v>
      </c>
      <c r="P22" s="8">
        <f>абс!N22*100000/'на 100 тыс'!$B22*2.011</f>
        <v>24.078785883198133</v>
      </c>
      <c r="Q22" s="8">
        <f>абс!O22*100000/'на 100 тыс'!$C22*2.017</f>
        <v>29.96048839903746</v>
      </c>
      <c r="R22" s="8">
        <f>абс!P22*100000/'на 100 тыс'!$C22*2.011</f>
        <v>17.922818692255134</v>
      </c>
      <c r="S22" s="22" t="e">
        <f>абс!#REF!*100000/'на 100 тыс'!$C22*1</f>
        <v>#REF!</v>
      </c>
      <c r="T22" s="215">
        <f>абс!P22*100000/'на 100 тыс'!$B22*2.011</f>
        <v>18.0590894123986</v>
      </c>
      <c r="U22" s="22">
        <f>абс!Q22*100000/'на 100 тыс'!$C22*2.017</f>
        <v>17.976293039422476</v>
      </c>
      <c r="V22" s="7">
        <f>абс!R22*100000/'на 100 тыс'!$B22*2.011</f>
        <v>54.1772682371958</v>
      </c>
      <c r="W22" s="8">
        <f>абс!S22*100000/'на 100 тыс'!$C22*2.017</f>
        <v>77.89726983749739</v>
      </c>
      <c r="X22" s="8">
        <f>абс!T22*100000/'на 100 тыс'!$B22*2.011</f>
        <v>12.039392941599067</v>
      </c>
      <c r="Y22" s="22">
        <f>абс!U22*100000/'на 100 тыс'!$C22*2.017</f>
        <v>17.976293039422476</v>
      </c>
      <c r="Z22" s="12" t="s">
        <v>16</v>
      </c>
      <c r="AA22" s="7">
        <f>абс!W22*100000/'на 100 тыс'!$B22*2.011</f>
        <v>192.63028706558507</v>
      </c>
      <c r="AB22" s="8">
        <f>абс!X22*100000/'на 100 тыс'!$C22*2.017</f>
        <v>131.8261489557648</v>
      </c>
      <c r="AC22" s="8">
        <f>абс!Y22*100000/'на 100 тыс'!$B22*2.011</f>
        <v>12.039392941599067</v>
      </c>
      <c r="AD22" s="8">
        <f>абс!Z22*100000/'на 100 тыс'!$C22*2.017</f>
        <v>5.992097679807492</v>
      </c>
      <c r="AE22" s="8">
        <f>абс!AA22*100000/'на 100 тыс'!$B22*2.011</f>
        <v>72.2363576495944</v>
      </c>
      <c r="AF22" s="22">
        <f>абс!AB22*100000/'на 100 тыс'!$C22*2.017</f>
        <v>17.976293039422476</v>
      </c>
      <c r="AG22" s="7">
        <f>абс!AC22*100000/'на 100 тыс'!$B22*2.011</f>
        <v>36.1181788247972</v>
      </c>
      <c r="AH22" s="22">
        <f>абс!AD22*100000/'на 100 тыс'!$C22*2.017</f>
        <v>77.89726983749739</v>
      </c>
      <c r="AI22" s="7">
        <f>абс!AE22*100000/'на 100 тыс'!$B22*2.011</f>
        <v>12.039392941599067</v>
      </c>
      <c r="AJ22" s="22">
        <f>абс!AF22*100000/'на 100 тыс'!$C22*2.017</f>
        <v>17.976293039422476</v>
      </c>
      <c r="AK22" s="7">
        <f>абс!AG22*100000/'на 100 тыс'!$B22*2.011</f>
        <v>12.039392941599067</v>
      </c>
      <c r="AL22" s="22">
        <f>абс!AH22*100000/'на 100 тыс'!$C22*2.017</f>
        <v>29.96048839903746</v>
      </c>
      <c r="AM22" s="7">
        <f>абс!AI22*100000/'на 100 тыс'!$B22*2.011</f>
        <v>144.4727152991888</v>
      </c>
      <c r="AN22" s="22">
        <f>абс!AJ22*100000/'на 100 тыс'!$C22*2.017</f>
        <v>95.87356287691988</v>
      </c>
      <c r="AO22" s="13">
        <f>абс!AK22*100000/'на 100 тыс'!$B22*2.011</f>
        <v>120.39392941599066</v>
      </c>
      <c r="AP22" s="22">
        <f>абс!AL22*100000/'на 100 тыс'!$C22*2.017</f>
        <v>83.88936751730489</v>
      </c>
      <c r="AQ22" s="7">
        <f>абс!AM22*100000/'на 100 тыс'!$B22*2.011</f>
        <v>18.0590894123986</v>
      </c>
      <c r="AR22" s="22">
        <f>абс!AN22*100000/'на 100 тыс'!$C22*2.017</f>
        <v>11.984195359614985</v>
      </c>
    </row>
    <row r="23" spans="1:44" ht="12.75">
      <c r="A23" s="3" t="s">
        <v>17</v>
      </c>
      <c r="B23" s="38">
        <v>27002</v>
      </c>
      <c r="C23" s="38">
        <v>26493</v>
      </c>
      <c r="D23" s="7">
        <f>абс!B23*100000/'на 100 тыс'!$B23*2.011</f>
        <v>156.39952596103993</v>
      </c>
      <c r="E23" s="8">
        <f>абс!C23*100000/'на 100 тыс'!$C23*2.017</f>
        <v>159.87996829351147</v>
      </c>
      <c r="F23" s="8">
        <f>абс!D23*100000/'на 100 тыс'!$B23*2.011</f>
        <v>156.39952596103993</v>
      </c>
      <c r="G23" s="22">
        <f>абс!E23*100000/'на 100 тыс'!$C23*2.017</f>
        <v>152.26663647001095</v>
      </c>
      <c r="H23" s="7">
        <f>абс!F23*100000/'на 100 тыс'!$B23*2.011</f>
        <v>357.4846307680913</v>
      </c>
      <c r="I23" s="8">
        <f>абс!G23*100000/'на 100 тыс'!$C23*2.017</f>
        <v>464.41324123353337</v>
      </c>
      <c r="J23" s="8">
        <f>абс!H23*100000/'на 100 тыс'!$B23*2.011</f>
        <v>223.42789423005703</v>
      </c>
      <c r="K23" s="8">
        <f>абс!I23*100000/'на 100 тыс'!$C23*2.017</f>
        <v>220.78662288151585</v>
      </c>
      <c r="L23" s="8">
        <f>абс!J23*100000/'на 100 тыс'!$B23*2.011</f>
        <v>7.447596474335235</v>
      </c>
      <c r="M23" s="8">
        <f>абс!K23*100000/'на 100 тыс'!$C23*2.017</f>
        <v>15.226663647001093</v>
      </c>
      <c r="N23" s="8">
        <f>абс!L23*100000/'на 100 тыс'!$B23*2.011</f>
        <v>52.133175320346645</v>
      </c>
      <c r="O23" s="8">
        <f>абс!M23*100000/'на 100 тыс'!$C23*2.017</f>
        <v>144.6533046465104</v>
      </c>
      <c r="P23" s="8">
        <f>абс!N23*100000/'на 100 тыс'!$B23*2.011</f>
        <v>37.237982371676175</v>
      </c>
      <c r="Q23" s="8">
        <f>абс!O23*100000/'на 100 тыс'!$C23*2.017</f>
        <v>83.74665005850602</v>
      </c>
      <c r="R23" s="8">
        <f>абс!P23*100000/'на 100 тыс'!$C23*2.011</f>
        <v>7.590684331710263</v>
      </c>
      <c r="S23" s="22" t="e">
        <f>абс!#REF!*100000/'на 100 тыс'!$C23*1</f>
        <v>#REF!</v>
      </c>
      <c r="T23" s="215">
        <f>абс!P23*100000/'на 100 тыс'!$B23*2.011</f>
        <v>7.447596474335235</v>
      </c>
      <c r="U23" s="22">
        <f>абс!Q23*100000/'на 100 тыс'!$C23*2.017</f>
        <v>7.6133318235005465</v>
      </c>
      <c r="V23" s="7">
        <f>абс!R23*100000/'на 100 тыс'!$B23*2.011</f>
        <v>81.92356121768758</v>
      </c>
      <c r="W23" s="8">
        <f>абс!S23*100000/'на 100 тыс'!$C23*2.017</f>
        <v>22.839995470501638</v>
      </c>
      <c r="X23" s="8">
        <f>абс!T23*100000/'на 100 тыс'!$B23*2.011</f>
        <v>14.89519294867047</v>
      </c>
      <c r="Y23" s="22">
        <f>абс!U23*100000/'на 100 тыс'!$C23*2.017</f>
        <v>0</v>
      </c>
      <c r="Z23" s="12" t="s">
        <v>17</v>
      </c>
      <c r="AA23" s="7">
        <f>абс!W23*100000/'на 100 тыс'!$B23*2.011</f>
        <v>201.08510480705132</v>
      </c>
      <c r="AB23" s="8">
        <f>абс!X23*100000/'на 100 тыс'!$C23*2.017</f>
        <v>114.19997735250821</v>
      </c>
      <c r="AC23" s="8">
        <f>абс!Y23*100000/'на 100 тыс'!$B23*2.011</f>
        <v>14.89519294867047</v>
      </c>
      <c r="AD23" s="8">
        <f>абс!Z23*100000/'на 100 тыс'!$C23*2.017</f>
        <v>7.6133318235005465</v>
      </c>
      <c r="AE23" s="8">
        <f>абс!AA23*100000/'на 100 тыс'!$B23*2.011</f>
        <v>67.02836826901711</v>
      </c>
      <c r="AF23" s="22">
        <f>абс!AB23*100000/'на 100 тыс'!$C23*2.017</f>
        <v>68.51998641150492</v>
      </c>
      <c r="AG23" s="7">
        <f>абс!AC23*100000/'на 100 тыс'!$B23*2.011</f>
        <v>119.16154358936376</v>
      </c>
      <c r="AH23" s="22">
        <f>абс!AD23*100000/'на 100 тыс'!$C23*2.017</f>
        <v>129.4266409995093</v>
      </c>
      <c r="AI23" s="7">
        <f>абс!AE23*100000/'на 100 тыс'!$B23*2.011</f>
        <v>461.7509814087845</v>
      </c>
      <c r="AJ23" s="22">
        <f>абс!AF23*100000/'на 100 тыс'!$C23*2.017</f>
        <v>190.33329558751367</v>
      </c>
      <c r="AK23" s="7">
        <f>абс!AG23*100000/'на 100 тыс'!$B23*2.011</f>
        <v>0</v>
      </c>
      <c r="AL23" s="22">
        <f>абс!AH23*100000/'на 100 тыс'!$C23*2.017</f>
        <v>0</v>
      </c>
      <c r="AM23" s="7">
        <f>абс!AI23*100000/'на 100 тыс'!$B23*2.011</f>
        <v>96.81875416635805</v>
      </c>
      <c r="AN23" s="22">
        <f>абс!AJ23*100000/'на 100 тыс'!$C23*2.017</f>
        <v>190.33329558751367</v>
      </c>
      <c r="AO23" s="13">
        <f>абс!AK23*100000/'на 100 тыс'!$B23*2.011</f>
        <v>74.47596474335235</v>
      </c>
      <c r="AP23" s="22">
        <f>абс!AL23*100000/'на 100 тыс'!$C23*2.017</f>
        <v>152.26663647001095</v>
      </c>
      <c r="AQ23" s="7">
        <f>абс!AM23*100000/'на 100 тыс'!$B23*2.011</f>
        <v>29.79038589734094</v>
      </c>
      <c r="AR23" s="22">
        <f>абс!AN23*100000/'на 100 тыс'!$C23*2.017</f>
        <v>22.839995470501638</v>
      </c>
    </row>
    <row r="24" spans="1:44" ht="12.75">
      <c r="A24" s="3" t="s">
        <v>18</v>
      </c>
      <c r="B24" s="38">
        <v>24337</v>
      </c>
      <c r="C24" s="38">
        <v>24372</v>
      </c>
      <c r="D24" s="7">
        <f>абс!B24*100000/'на 100 тыс'!$B24*2.011</f>
        <v>173.5259070551013</v>
      </c>
      <c r="E24" s="8">
        <f>абс!C24*100000/'на 100 тыс'!$C24*2.017</f>
        <v>157.2419169538815</v>
      </c>
      <c r="F24" s="8">
        <f>абс!D24*100000/'на 100 тыс'!$B24*2.011</f>
        <v>173.5259070551013</v>
      </c>
      <c r="G24" s="22">
        <f>абс!E24*100000/'на 100 тыс'!$C24*2.017</f>
        <v>157.2419169538815</v>
      </c>
      <c r="H24" s="7">
        <f>абс!F24*100000/'на 100 тыс'!$B24*2.011</f>
        <v>537.1039980276945</v>
      </c>
      <c r="I24" s="8">
        <f>абс!G24*100000/'на 100 тыс'!$C24*2.017</f>
        <v>438.62218939766944</v>
      </c>
      <c r="J24" s="8">
        <f>абс!H24*100000/'на 100 тыс'!$B24*2.011</f>
        <v>223.1047376422731</v>
      </c>
      <c r="K24" s="8">
        <f>абс!I24*100000/'на 100 тыс'!$C24*2.017</f>
        <v>198.62136878385033</v>
      </c>
      <c r="L24" s="8">
        <f>абс!J24*100000/'на 100 тыс'!$B24*2.011</f>
        <v>33.0525537247812</v>
      </c>
      <c r="M24" s="8">
        <f>абс!K24*100000/'на 100 тыс'!$C24*2.017</f>
        <v>24.82767109798129</v>
      </c>
      <c r="N24" s="8">
        <f>абс!L24*100000/'на 100 тыс'!$B24*2.011</f>
        <v>198.31532234868718</v>
      </c>
      <c r="O24" s="8">
        <f>абс!M24*100000/'на 100 тыс'!$C24*2.017</f>
        <v>165.51780731987526</v>
      </c>
      <c r="P24" s="8">
        <f>абс!N24*100000/'на 100 тыс'!$B24*2.011</f>
        <v>90.8945227431483</v>
      </c>
      <c r="Q24" s="8">
        <f>абс!O24*100000/'на 100 тыс'!$C24*2.017</f>
        <v>33.10356146397505</v>
      </c>
      <c r="R24" s="8">
        <f>абс!P24*100000/'на 100 тыс'!$C24*2.011</f>
        <v>0</v>
      </c>
      <c r="S24" s="22" t="e">
        <f>абс!#REF!*100000/'на 100 тыс'!$C24*1</f>
        <v>#REF!</v>
      </c>
      <c r="T24" s="215">
        <f>абс!P24*100000/'на 100 тыс'!$B24*2.011</f>
        <v>0</v>
      </c>
      <c r="U24" s="22">
        <f>абс!Q24*100000/'на 100 тыс'!$C24*2.017</f>
        <v>0</v>
      </c>
      <c r="V24" s="7">
        <f>абс!R24*100000/'на 100 тыс'!$B24*2.011</f>
        <v>16.5262768623906</v>
      </c>
      <c r="W24" s="8">
        <f>абс!S24*100000/'на 100 тыс'!$C24*2.017</f>
        <v>41.379451829968815</v>
      </c>
      <c r="X24" s="8">
        <f>абс!T24*100000/'на 100 тыс'!$B24*2.011</f>
        <v>0</v>
      </c>
      <c r="Y24" s="22">
        <f>абс!U24*100000/'на 100 тыс'!$C24*2.017</f>
        <v>16.551780731987524</v>
      </c>
      <c r="Z24" s="12" t="s">
        <v>18</v>
      </c>
      <c r="AA24" s="7">
        <f>абс!W24*100000/'на 100 тыс'!$B24*2.011</f>
        <v>190.05218391749187</v>
      </c>
      <c r="AB24" s="8">
        <f>абс!X24*100000/'на 100 тыс'!$C24*2.017</f>
        <v>132.4142458559002</v>
      </c>
      <c r="AC24" s="8">
        <f>абс!Y24*100000/'на 100 тыс'!$B24*2.011</f>
        <v>0</v>
      </c>
      <c r="AD24" s="8">
        <f>абс!Z24*100000/'на 100 тыс'!$C24*2.017</f>
        <v>0</v>
      </c>
      <c r="AE24" s="8">
        <f>абс!AA24*100000/'на 100 тыс'!$B24*2.011</f>
        <v>24.789415293585897</v>
      </c>
      <c r="AF24" s="22">
        <f>абс!AB24*100000/'на 100 тыс'!$C24*2.017</f>
        <v>24.82767109798129</v>
      </c>
      <c r="AG24" s="7">
        <f>абс!AC24*100000/'на 100 тыс'!$B24*2.011</f>
        <v>107.4207996055389</v>
      </c>
      <c r="AH24" s="22">
        <f>абс!AD24*100000/'на 100 тыс'!$C24*2.017</f>
        <v>74.48301329394387</v>
      </c>
      <c r="AI24" s="7">
        <f>абс!AE24*100000/'на 100 тыс'!$B24*2.011</f>
        <v>41.3156921559765</v>
      </c>
      <c r="AJ24" s="22">
        <f>абс!AF24*100000/'на 100 тыс'!$C24*2.017</f>
        <v>16.551780731987524</v>
      </c>
      <c r="AK24" s="7">
        <f>абс!AG24*100000/'на 100 тыс'!$B24*2.011</f>
        <v>16.5262768623906</v>
      </c>
      <c r="AL24" s="22">
        <f>абс!AH24*100000/'на 100 тыс'!$C24*2.017</f>
        <v>16.551780731987524</v>
      </c>
      <c r="AM24" s="7">
        <f>абс!AI24*100000/'на 100 тыс'!$B24*2.011</f>
        <v>99.15766117434359</v>
      </c>
      <c r="AN24" s="22">
        <f>абс!AJ24*100000/'на 100 тыс'!$C24*2.017</f>
        <v>91.03479402593139</v>
      </c>
      <c r="AO24" s="13">
        <f>абс!AK24*100000/'на 100 тыс'!$B24*2.011</f>
        <v>82.631384311953</v>
      </c>
      <c r="AP24" s="22">
        <f>абс!AL24*100000/'на 100 тыс'!$C24*2.017</f>
        <v>57.931232561956335</v>
      </c>
      <c r="AQ24" s="7">
        <f>абс!AM24*100000/'на 100 тыс'!$B24*2.011</f>
        <v>49.578830587171794</v>
      </c>
      <c r="AR24" s="22">
        <f>абс!AN24*100000/'на 100 тыс'!$C24*2.017</f>
        <v>74.48301329394387</v>
      </c>
    </row>
    <row r="25" spans="1:44" ht="12.75">
      <c r="A25" s="3" t="s">
        <v>19</v>
      </c>
      <c r="B25" s="38">
        <v>10684</v>
      </c>
      <c r="C25" s="38">
        <v>10457</v>
      </c>
      <c r="D25" s="7">
        <f>абс!B25*100000/'на 100 тыс'!$B25*2.011</f>
        <v>207.0479221265444</v>
      </c>
      <c r="E25" s="8">
        <f>абс!C25*100000/'на 100 тыс'!$C25*2.017</f>
        <v>231.46217844506072</v>
      </c>
      <c r="F25" s="8">
        <f>абс!D25*100000/'на 100 тыс'!$B25*2.011</f>
        <v>207.0479221265444</v>
      </c>
      <c r="G25" s="22">
        <f>абс!E25*100000/'на 100 тыс'!$C25*2.017</f>
        <v>231.46217844506072</v>
      </c>
      <c r="H25" s="7">
        <f>абс!F25*100000/'на 100 тыс'!$B25*2.011</f>
        <v>621.1437663796331</v>
      </c>
      <c r="I25" s="8">
        <f>абс!G25*100000/'на 100 тыс'!$C25*2.017</f>
        <v>713.6750502056038</v>
      </c>
      <c r="J25" s="8">
        <f>абс!H25*100000/'на 100 тыс'!$B25*2.011</f>
        <v>301.1606140022464</v>
      </c>
      <c r="K25" s="8">
        <f>абс!I25*100000/'на 100 тыс'!$C25*2.017</f>
        <v>424.347327149278</v>
      </c>
      <c r="L25" s="8">
        <f>абс!J25*100000/'на 100 тыс'!$B25*2.011</f>
        <v>0</v>
      </c>
      <c r="M25" s="8">
        <f>абс!K25*100000/'на 100 тыс'!$C25*2.017</f>
        <v>0</v>
      </c>
      <c r="N25" s="8">
        <f>абс!L25*100000/'на 100 тыс'!$B25*2.011</f>
        <v>225.8704605016848</v>
      </c>
      <c r="O25" s="8">
        <f>абс!M25*100000/'на 100 тыс'!$C25*2.017</f>
        <v>192.88514870421724</v>
      </c>
      <c r="P25" s="8">
        <f>абс!N25*100000/'на 100 тыс'!$B25*2.011</f>
        <v>207.0479221265444</v>
      </c>
      <c r="Q25" s="8">
        <f>абс!O25*100000/'на 100 тыс'!$C25*2.017</f>
        <v>192.88514870421724</v>
      </c>
      <c r="R25" s="8">
        <f>абс!P25*100000/'на 100 тыс'!$C25*2.011</f>
        <v>19.23113703739122</v>
      </c>
      <c r="S25" s="22" t="e">
        <f>абс!#REF!*100000/'на 100 тыс'!$C25*1</f>
        <v>#REF!</v>
      </c>
      <c r="T25" s="215">
        <f>абс!P25*100000/'на 100 тыс'!$B25*2.011</f>
        <v>18.8225383751404</v>
      </c>
      <c r="U25" s="22">
        <f>абс!Q25*100000/'на 100 тыс'!$C25*2.017</f>
        <v>0</v>
      </c>
      <c r="V25" s="7">
        <f>абс!R25*100000/'на 100 тыс'!$B25*2.011</f>
        <v>150.5803070011232</v>
      </c>
      <c r="W25" s="8">
        <f>абс!S25*100000/'на 100 тыс'!$C25*2.017</f>
        <v>57.86554461126518</v>
      </c>
      <c r="X25" s="8">
        <f>абс!T25*100000/'на 100 тыс'!$B25*2.011</f>
        <v>94.11269187570198</v>
      </c>
      <c r="Y25" s="22">
        <f>абс!U25*100000/'на 100 тыс'!$C25*2.017</f>
        <v>19.288514870421725</v>
      </c>
      <c r="Z25" s="12" t="s">
        <v>19</v>
      </c>
      <c r="AA25" s="7">
        <f>абс!W25*100000/'на 100 тыс'!$B25*2.011</f>
        <v>451.7409210033696</v>
      </c>
      <c r="AB25" s="8">
        <f>абс!X25*100000/'на 100 тыс'!$C25*2.017</f>
        <v>347.1932676675911</v>
      </c>
      <c r="AC25" s="8">
        <f>абс!Y25*100000/'на 100 тыс'!$B25*2.011</f>
        <v>37.6450767502808</v>
      </c>
      <c r="AD25" s="8">
        <f>абс!Z25*100000/'на 100 тыс'!$C25*2.017</f>
        <v>19.288514870421725</v>
      </c>
      <c r="AE25" s="8">
        <f>абс!AA25*100000/'на 100 тыс'!$B25*2.011</f>
        <v>131.75776862598278</v>
      </c>
      <c r="AF25" s="22">
        <f>абс!AB25*100000/'на 100 тыс'!$C25*2.017</f>
        <v>96.44257435210862</v>
      </c>
      <c r="AG25" s="7">
        <f>абс!AC25*100000/'на 100 тыс'!$B25*2.011</f>
        <v>75.2901535005616</v>
      </c>
      <c r="AH25" s="22">
        <f>абс!AD25*100000/'на 100 тыс'!$C25*2.017</f>
        <v>38.57702974084345</v>
      </c>
      <c r="AI25" s="7">
        <f>абс!AE25*100000/'на 100 тыс'!$B25*2.011</f>
        <v>56.4676151254212</v>
      </c>
      <c r="AJ25" s="22">
        <f>абс!AF25*100000/'на 100 тыс'!$C25*2.017</f>
        <v>0</v>
      </c>
      <c r="AK25" s="7">
        <f>абс!AG25*100000/'на 100 тыс'!$B25*2.011</f>
        <v>131.75776862598278</v>
      </c>
      <c r="AL25" s="22">
        <f>абс!AH25*100000/'на 100 тыс'!$C25*2.017</f>
        <v>38.57702974084345</v>
      </c>
      <c r="AM25" s="7">
        <f>абс!AI25*100000/'на 100 тыс'!$B25*2.011</f>
        <v>56.4676151254212</v>
      </c>
      <c r="AN25" s="22">
        <f>абс!AJ25*100000/'на 100 тыс'!$C25*2.017</f>
        <v>135.0196040929521</v>
      </c>
      <c r="AO25" s="13">
        <f>абс!AK25*100000/'на 100 тыс'!$B25*2.011</f>
        <v>56.4676151254212</v>
      </c>
      <c r="AP25" s="22">
        <f>абс!AL25*100000/'на 100 тыс'!$C25*2.017</f>
        <v>115.73108922253036</v>
      </c>
      <c r="AQ25" s="7">
        <f>абс!AM25*100000/'на 100 тыс'!$B25*2.011</f>
        <v>0</v>
      </c>
      <c r="AR25" s="22">
        <f>абс!AN25*100000/'на 100 тыс'!$C25*2.017</f>
        <v>38.57702974084345</v>
      </c>
    </row>
    <row r="26" spans="1:44" ht="12.75">
      <c r="A26" s="3" t="s">
        <v>20</v>
      </c>
      <c r="B26" s="38">
        <v>12623</v>
      </c>
      <c r="C26" s="38">
        <v>12343</v>
      </c>
      <c r="D26" s="7">
        <f>абс!B26*100000/'на 100 тыс'!$B26*2.011</f>
        <v>286.76225936782066</v>
      </c>
      <c r="E26" s="8">
        <f>абс!C26*100000/'на 100 тыс'!$C26*2.017</f>
        <v>212.43619865510814</v>
      </c>
      <c r="F26" s="8">
        <f>абс!D26*100000/'на 100 тыс'!$B26*2.011</f>
        <v>286.76225936782066</v>
      </c>
      <c r="G26" s="22">
        <f>абс!E26*100000/'на 100 тыс'!$C26*2.017</f>
        <v>179.7537065543223</v>
      </c>
      <c r="H26" s="7">
        <f>абс!F26*100000/'на 100 тыс'!$B26*2.011</f>
        <v>987.7366711558267</v>
      </c>
      <c r="I26" s="8">
        <f>абс!G26*100000/'на 100 тыс'!$C26*2.017</f>
        <v>751.697318318075</v>
      </c>
      <c r="J26" s="8">
        <f>абс!H26*100000/'на 100 тыс'!$B26*2.011</f>
        <v>493.86833557791334</v>
      </c>
      <c r="K26" s="8">
        <f>абс!I26*100000/'на 100 тыс'!$C26*2.017</f>
        <v>294.1424289070728</v>
      </c>
      <c r="L26" s="8">
        <f>абс!J26*100000/'на 100 тыс'!$B26*2.011</f>
        <v>0</v>
      </c>
      <c r="M26" s="8">
        <f>абс!K26*100000/'на 100 тыс'!$C26*2.017</f>
        <v>16.341246050392932</v>
      </c>
      <c r="N26" s="8">
        <f>абс!L26*100000/'на 100 тыс'!$B26*2.011</f>
        <v>127.44989305236473</v>
      </c>
      <c r="O26" s="8">
        <f>абс!M26*100000/'на 100 тыс'!$C26*2.017</f>
        <v>228.7774447055011</v>
      </c>
      <c r="P26" s="8">
        <f>абс!N26*100000/'на 100 тыс'!$B26*2.011</f>
        <v>95.58741978927355</v>
      </c>
      <c r="Q26" s="8">
        <f>абс!O26*100000/'на 100 тыс'!$C26*2.017</f>
        <v>163.41246050392934</v>
      </c>
      <c r="R26" s="8">
        <f>абс!P26*100000/'на 100 тыс'!$C26*2.011</f>
        <v>16.292635501903913</v>
      </c>
      <c r="S26" s="22" t="e">
        <f>абс!#REF!*100000/'на 100 тыс'!$C26*1</f>
        <v>#REF!</v>
      </c>
      <c r="T26" s="215">
        <f>абс!P26*100000/'на 100 тыс'!$B26*2.011</f>
        <v>15.931236631545591</v>
      </c>
      <c r="U26" s="22">
        <f>абс!Q26*100000/'на 100 тыс'!$C26*2.017</f>
        <v>16.341246050392932</v>
      </c>
      <c r="V26" s="7">
        <f>абс!R26*100000/'на 100 тыс'!$B26*2.011</f>
        <v>95.58741978927355</v>
      </c>
      <c r="W26" s="8">
        <f>абс!S26*100000/'на 100 тыс'!$C26*2.017</f>
        <v>98.0474763023576</v>
      </c>
      <c r="X26" s="8">
        <f>абс!T26*100000/'на 100 тыс'!$B26*2.011</f>
        <v>63.724946526182364</v>
      </c>
      <c r="Y26" s="22">
        <f>абс!U26*100000/'на 100 тыс'!$C26*2.017</f>
        <v>65.36498420157173</v>
      </c>
      <c r="Z26" s="12" t="s">
        <v>20</v>
      </c>
      <c r="AA26" s="7">
        <f>абс!W26*100000/'на 100 тыс'!$B26*2.011</f>
        <v>270.8310227362751</v>
      </c>
      <c r="AB26" s="8">
        <f>абс!X26*100000/'на 100 тыс'!$C26*2.017</f>
        <v>212.43619865510814</v>
      </c>
      <c r="AC26" s="8">
        <f>абс!Y26*100000/'на 100 тыс'!$B26*2.011</f>
        <v>0</v>
      </c>
      <c r="AD26" s="8">
        <f>абс!Z26*100000/'на 100 тыс'!$C26*2.017</f>
        <v>32.682492100785865</v>
      </c>
      <c r="AE26" s="8">
        <f>абс!AA26*100000/'на 100 тыс'!$B26*2.011</f>
        <v>63.724946526182364</v>
      </c>
      <c r="AF26" s="22">
        <f>абс!AB26*100000/'на 100 тыс'!$C26*2.017</f>
        <v>32.682492100785865</v>
      </c>
      <c r="AG26" s="7">
        <f>абс!AC26*100000/'на 100 тыс'!$B26*2.011</f>
        <v>143.38112968391033</v>
      </c>
      <c r="AH26" s="22">
        <f>абс!AD26*100000/'на 100 тыс'!$C26*2.017</f>
        <v>163.41246050392934</v>
      </c>
      <c r="AI26" s="7">
        <f>абс!AE26*100000/'на 100 тыс'!$B26*2.011</f>
        <v>31.862473263091182</v>
      </c>
      <c r="AJ26" s="22">
        <f>абс!AF26*100000/'на 100 тыс'!$C26*2.017</f>
        <v>114.38872235275055</v>
      </c>
      <c r="AK26" s="7">
        <f>абс!AG26*100000/'на 100 тыс'!$B26*2.011</f>
        <v>15.931236631545591</v>
      </c>
      <c r="AL26" s="22">
        <f>абс!AH26*100000/'на 100 тыс'!$C26*2.017</f>
        <v>0</v>
      </c>
      <c r="AM26" s="7">
        <f>абс!AI26*100000/'на 100 тыс'!$B26*2.011</f>
        <v>191.1748395785471</v>
      </c>
      <c r="AN26" s="22">
        <f>абс!AJ26*100000/'на 100 тыс'!$C26*2.017</f>
        <v>147.0712144535364</v>
      </c>
      <c r="AO26" s="13">
        <f>абс!AK26*100000/'на 100 тыс'!$B26*2.011</f>
        <v>159.3123663154559</v>
      </c>
      <c r="AP26" s="22">
        <f>абс!AL26*100000/'на 100 тыс'!$C26*2.017</f>
        <v>147.0712144535364</v>
      </c>
      <c r="AQ26" s="7">
        <f>абс!AM26*100000/'на 100 тыс'!$B26*2.011</f>
        <v>79.65618315772795</v>
      </c>
      <c r="AR26" s="22">
        <f>абс!AN26*100000/'на 100 тыс'!$C26*2.017</f>
        <v>81.70623025196467</v>
      </c>
    </row>
    <row r="27" spans="1:44" ht="12.75">
      <c r="A27" s="3" t="s">
        <v>21</v>
      </c>
      <c r="B27" s="38">
        <v>38036</v>
      </c>
      <c r="C27" s="38">
        <v>38134</v>
      </c>
      <c r="D27" s="7">
        <f>абс!B27*100000/'на 100 тыс'!$B27*2.011</f>
        <v>190.33547165842887</v>
      </c>
      <c r="E27" s="8">
        <f>абс!C27*100000/'на 100 тыс'!$C27*2.017</f>
        <v>153.3880526564221</v>
      </c>
      <c r="F27" s="8">
        <f>абс!D27*100000/'на 100 тыс'!$B27*2.011</f>
        <v>185.0483752234725</v>
      </c>
      <c r="G27" s="22">
        <f>абс!E27*100000/'на 100 тыс'!$C27*2.017</f>
        <v>142.809566266324</v>
      </c>
      <c r="H27" s="7">
        <f>абс!F27*100000/'на 100 тыс'!$B27*2.011</f>
        <v>465.26448627615946</v>
      </c>
      <c r="I27" s="8">
        <f>абс!G27*100000/'на 100 тыс'!$C27*2.017</f>
        <v>460.1641579692662</v>
      </c>
      <c r="J27" s="8">
        <f>абс!H27*100000/'на 100 тыс'!$B27*2.011</f>
        <v>311.9386896624251</v>
      </c>
      <c r="K27" s="8">
        <f>абс!I27*100000/'на 100 тыс'!$C27*2.017</f>
        <v>349.09005087323646</v>
      </c>
      <c r="L27" s="8">
        <f>абс!J27*100000/'на 100 тыс'!$B27*2.011</f>
        <v>37.009675044694504</v>
      </c>
      <c r="M27" s="8">
        <f>абс!K27*100000/'на 100 тыс'!$C27*2.017</f>
        <v>15.867729585147112</v>
      </c>
      <c r="N27" s="8">
        <f>абс!L27*100000/'на 100 тыс'!$B27*2.011</f>
        <v>74.01935008938901</v>
      </c>
      <c r="O27" s="8">
        <f>абс!M27*100000/'на 100 тыс'!$C27*2.017</f>
        <v>79.33864792573556</v>
      </c>
      <c r="P27" s="8">
        <f>абс!N27*100000/'на 100 тыс'!$B27*2.011</f>
        <v>31.722578609738143</v>
      </c>
      <c r="Q27" s="8">
        <f>абс!O27*100000/'на 100 тыс'!$C27*2.017</f>
        <v>42.3139455603923</v>
      </c>
      <c r="R27" s="8">
        <f>абс!P27*100000/'на 100 тыс'!$C27*2.011</f>
        <v>15.820527613153617</v>
      </c>
      <c r="S27" s="22" t="e">
        <f>абс!#REF!*100000/'на 100 тыс'!$C27*1</f>
        <v>#REF!</v>
      </c>
      <c r="T27" s="215">
        <f>абс!P27*100000/'на 100 тыс'!$B27*2.011</f>
        <v>15.861289304869072</v>
      </c>
      <c r="U27" s="22">
        <f>абс!Q27*100000/'на 100 тыс'!$C27*2.017</f>
        <v>10.578486390098075</v>
      </c>
      <c r="V27" s="7">
        <f>абс!R27*100000/'на 100 тыс'!$B27*2.011</f>
        <v>52.87096434956358</v>
      </c>
      <c r="W27" s="8">
        <f>абс!S27*100000/'на 100 тыс'!$C27*2.017</f>
        <v>79.33864792573556</v>
      </c>
      <c r="X27" s="8">
        <f>абс!T27*100000/'на 100 тыс'!$B27*2.011</f>
        <v>15.861289304869072</v>
      </c>
      <c r="Y27" s="22">
        <f>абс!U27*100000/'на 100 тыс'!$C27*2.017</f>
        <v>21.15697278019615</v>
      </c>
      <c r="Z27" s="12" t="s">
        <v>21</v>
      </c>
      <c r="AA27" s="7">
        <f>абс!W27*100000/'на 100 тыс'!$B27*2.011</f>
        <v>206.19676096329795</v>
      </c>
      <c r="AB27" s="8">
        <f>абс!X27*100000/'на 100 тыс'!$C27*2.017</f>
        <v>153.3880526564221</v>
      </c>
      <c r="AC27" s="8">
        <f>абс!Y27*100000/'на 100 тыс'!$B27*2.011</f>
        <v>21.14838573982543</v>
      </c>
      <c r="AD27" s="8">
        <f>абс!Z27*100000/'на 100 тыс'!$C27*2.017</f>
        <v>10.578486390098075</v>
      </c>
      <c r="AE27" s="8">
        <f>абс!AA27*100000/'на 100 тыс'!$B27*2.011</f>
        <v>47.58386791460722</v>
      </c>
      <c r="AF27" s="22">
        <f>абс!AB27*100000/'на 100 тыс'!$C27*2.017</f>
        <v>42.3139455603923</v>
      </c>
      <c r="AG27" s="7">
        <f>абс!AC27*100000/'на 100 тыс'!$B27*2.011</f>
        <v>68.73225365443264</v>
      </c>
      <c r="AH27" s="22">
        <f>абс!AD27*100000/'на 100 тыс'!$C27*2.017</f>
        <v>31.735459170294224</v>
      </c>
      <c r="AI27" s="7">
        <f>абс!AE27*100000/'на 100 тыс'!$B27*2.011</f>
        <v>132.17741087390894</v>
      </c>
      <c r="AJ27" s="22">
        <f>абс!AF27*100000/'на 100 тыс'!$C27*2.017</f>
        <v>211.5697278019615</v>
      </c>
      <c r="AK27" s="7">
        <f>абс!AG27*100000/'на 100 тыс'!$B27*2.011</f>
        <v>31.722578609738143</v>
      </c>
      <c r="AL27" s="22">
        <f>абс!AH27*100000/'на 100 тыс'!$C27*2.017</f>
        <v>10.578486390098075</v>
      </c>
      <c r="AM27" s="7">
        <f>абс!AI27*100000/'на 100 тыс'!$B27*2.011</f>
        <v>100.45483226417079</v>
      </c>
      <c r="AN27" s="22">
        <f>абс!AJ27*100000/'на 100 тыс'!$C27*2.017</f>
        <v>132.23107987622592</v>
      </c>
      <c r="AO27" s="13">
        <f>абс!AK27*100000/'на 100 тыс'!$B27*2.011</f>
        <v>89.88063939425808</v>
      </c>
      <c r="AP27" s="22">
        <f>абс!AL27*100000/'на 100 тыс'!$C27*2.017</f>
        <v>116.36335029107883</v>
      </c>
      <c r="AQ27" s="7">
        <f>абс!AM27*100000/'на 100 тыс'!$B27*2.011</f>
        <v>15.861289304869072</v>
      </c>
      <c r="AR27" s="22">
        <f>абс!AN27*100000/'на 100 тыс'!$C27*2.017</f>
        <v>10.578486390098075</v>
      </c>
    </row>
    <row r="28" spans="1:44" ht="12.75">
      <c r="A28" s="3" t="s">
        <v>22</v>
      </c>
      <c r="B28" s="38">
        <v>18756</v>
      </c>
      <c r="C28" s="38">
        <v>18562</v>
      </c>
      <c r="D28" s="7">
        <f>абс!B28*100000/'на 100 тыс'!$B28*2.011</f>
        <v>160.82853486884198</v>
      </c>
      <c r="E28" s="8">
        <f>абс!C28*100000/'на 100 тыс'!$C28*2.017</f>
        <v>173.86057536903348</v>
      </c>
      <c r="F28" s="8">
        <f>абс!D28*100000/'на 100 тыс'!$B28*2.011</f>
        <v>160.82853486884198</v>
      </c>
      <c r="G28" s="22">
        <f>абс!E28*100000/'на 100 тыс'!$C28*2.017</f>
        <v>173.86057536903348</v>
      </c>
      <c r="H28" s="7">
        <f>абс!F28*100000/'на 100 тыс'!$B28*2.011</f>
        <v>353.8227767114523</v>
      </c>
      <c r="I28" s="8">
        <f>абс!G28*100000/'на 100 тыс'!$C28*2.017</f>
        <v>347.72115073806697</v>
      </c>
      <c r="J28" s="8">
        <f>абс!H28*100000/'на 100 тыс'!$B28*2.011</f>
        <v>160.82853486884198</v>
      </c>
      <c r="K28" s="8">
        <f>абс!I28*100000/'на 100 тыс'!$C28*2.017</f>
        <v>65.19771576338756</v>
      </c>
      <c r="L28" s="8">
        <f>абс!J28*100000/'на 100 тыс'!$B28*2.011</f>
        <v>42.887609298357866</v>
      </c>
      <c r="M28" s="8">
        <f>абс!K28*100000/'на 100 тыс'!$C28*2.017</f>
        <v>21.732571921129185</v>
      </c>
      <c r="N28" s="8">
        <f>абс!L28*100000/'на 100 тыс'!$B28*2.011</f>
        <v>107.21902324589466</v>
      </c>
      <c r="O28" s="8">
        <f>абс!M28*100000/'на 100 тыс'!$C28*2.017</f>
        <v>108.66285960564593</v>
      </c>
      <c r="P28" s="8">
        <f>абс!N28*100000/'на 100 тыс'!$B28*2.011</f>
        <v>107.21902324589466</v>
      </c>
      <c r="Q28" s="8">
        <f>абс!O28*100000/'на 100 тыс'!$C28*2.017</f>
        <v>97.79657364508134</v>
      </c>
      <c r="R28" s="8">
        <f>абс!P28*100000/'на 100 тыс'!$C28*2.011</f>
        <v>10.833961857558453</v>
      </c>
      <c r="S28" s="22" t="e">
        <f>абс!#REF!*100000/'на 100 тыс'!$C28*1</f>
        <v>#REF!</v>
      </c>
      <c r="T28" s="215">
        <f>абс!P28*100000/'на 100 тыс'!$B28*2.011</f>
        <v>10.721902324589466</v>
      </c>
      <c r="U28" s="22">
        <f>абс!Q28*100000/'на 100 тыс'!$C28*2.017</f>
        <v>32.59885788169378</v>
      </c>
      <c r="V28" s="7">
        <f>абс!R28*100000/'на 100 тыс'!$B28*2.011</f>
        <v>53.60951162294733</v>
      </c>
      <c r="W28" s="8">
        <f>абс!S28*100000/'на 100 тыс'!$C28*2.017</f>
        <v>43.46514384225837</v>
      </c>
      <c r="X28" s="8">
        <f>абс!T28*100000/'на 100 тыс'!$B28*2.011</f>
        <v>42.887609298357866</v>
      </c>
      <c r="Y28" s="22">
        <f>абс!U28*100000/'на 100 тыс'!$C28*2.017</f>
        <v>10.866285960564593</v>
      </c>
      <c r="Z28" s="12" t="s">
        <v>22</v>
      </c>
      <c r="AA28" s="7">
        <f>абс!W28*100000/'на 100 тыс'!$B28*2.011</f>
        <v>257.32565579014715</v>
      </c>
      <c r="AB28" s="8">
        <f>абс!X28*100000/'на 100 тыс'!$C28*2.017</f>
        <v>108.66285960564593</v>
      </c>
      <c r="AC28" s="8">
        <f>абс!Y28*100000/'на 100 тыс'!$B28*2.011</f>
        <v>0</v>
      </c>
      <c r="AD28" s="8">
        <f>абс!Z28*100000/'на 100 тыс'!$C28*2.017</f>
        <v>0</v>
      </c>
      <c r="AE28" s="8">
        <f>абс!AA28*100000/'на 100 тыс'!$B28*2.011</f>
        <v>64.33141394753679</v>
      </c>
      <c r="AF28" s="22">
        <f>абс!AB28*100000/'на 100 тыс'!$C28*2.017</f>
        <v>43.46514384225837</v>
      </c>
      <c r="AG28" s="7">
        <f>абс!AC28*100000/'на 100 тыс'!$B28*2.011</f>
        <v>96.4971209213052</v>
      </c>
      <c r="AH28" s="22">
        <f>абс!AD28*100000/'на 100 тыс'!$C28*2.017</f>
        <v>130.39543152677513</v>
      </c>
      <c r="AI28" s="7">
        <f>абс!AE28*100000/'на 100 тыс'!$B28*2.011</f>
        <v>353.8227767114523</v>
      </c>
      <c r="AJ28" s="22">
        <f>абс!AF28*100000/'на 100 тыс'!$C28*2.017</f>
        <v>217.32571921129187</v>
      </c>
      <c r="AK28" s="7">
        <f>абс!AG28*100000/'на 100 тыс'!$B28*2.011</f>
        <v>321.65706973768397</v>
      </c>
      <c r="AL28" s="22">
        <f>абс!AH28*100000/'на 100 тыс'!$C28*2.017</f>
        <v>108.66285960564593</v>
      </c>
      <c r="AM28" s="7">
        <f>абс!AI28*100000/'на 100 тыс'!$B28*2.011</f>
        <v>10.721902324589466</v>
      </c>
      <c r="AN28" s="22">
        <f>абс!AJ28*100000/'на 100 тыс'!$C28*2.017</f>
        <v>86.93028768451674</v>
      </c>
      <c r="AO28" s="13">
        <f>абс!AK28*100000/'на 100 тыс'!$B28*2.011</f>
        <v>10.721902324589466</v>
      </c>
      <c r="AP28" s="22">
        <f>абс!AL28*100000/'на 100 тыс'!$C28*2.017</f>
        <v>76.06400172395216</v>
      </c>
      <c r="AQ28" s="7">
        <f>абс!AM28*100000/'на 100 тыс'!$B28*2.011</f>
        <v>21.443804649178933</v>
      </c>
      <c r="AR28" s="22">
        <f>абс!AN28*100000/'на 100 тыс'!$C28*2.017</f>
        <v>43.46514384225837</v>
      </c>
    </row>
    <row r="29" spans="1:44" ht="12.75">
      <c r="A29" s="3" t="s">
        <v>23</v>
      </c>
      <c r="B29" s="38">
        <v>8880</v>
      </c>
      <c r="C29" s="38">
        <v>8821</v>
      </c>
      <c r="D29" s="7">
        <f>абс!B29*100000/'на 100 тыс'!$B29*2.011</f>
        <v>203.81756756756758</v>
      </c>
      <c r="E29" s="8">
        <f>абс!C29*100000/'на 100 тыс'!$C29*2.017</f>
        <v>274.3906586554812</v>
      </c>
      <c r="F29" s="8">
        <f>абс!D29*100000/'на 100 тыс'!$B29*2.011</f>
        <v>203.81756756756758</v>
      </c>
      <c r="G29" s="22">
        <f>абс!E29*100000/'на 100 тыс'!$C29*2.017</f>
        <v>274.3906586554812</v>
      </c>
      <c r="H29" s="7">
        <f>абс!F29*100000/'на 100 тыс'!$B29*2.011</f>
        <v>656.7454954954956</v>
      </c>
      <c r="I29" s="8">
        <f>абс!G29*100000/'на 100 тыс'!$C29*2.017</f>
        <v>868.9037524090239</v>
      </c>
      <c r="J29" s="8">
        <f>абс!H29*100000/'на 100 тыс'!$B29*2.011</f>
        <v>249.11036036036037</v>
      </c>
      <c r="K29" s="8">
        <f>абс!I29*100000/'на 100 тыс'!$C29*2.017</f>
        <v>365.8542115406416</v>
      </c>
      <c r="L29" s="8">
        <f>абс!J29*100000/'на 100 тыс'!$B29*2.011</f>
        <v>67.9391891891892</v>
      </c>
      <c r="M29" s="8">
        <f>абс!K29*100000/'на 100 тыс'!$C29*2.017</f>
        <v>45.7317764425802</v>
      </c>
      <c r="N29" s="8">
        <f>абс!L29*100000/'на 100 тыс'!$B29*2.011</f>
        <v>158.52477477477478</v>
      </c>
      <c r="O29" s="8">
        <f>абс!M29*100000/'на 100 тыс'!$C29*2.017</f>
        <v>297.2565468767713</v>
      </c>
      <c r="P29" s="8">
        <f>абс!N29*100000/'на 100 тыс'!$B29*2.011</f>
        <v>67.9391891891892</v>
      </c>
      <c r="Q29" s="8">
        <f>абс!O29*100000/'на 100 тыс'!$C29*2.017</f>
        <v>114.32944110645052</v>
      </c>
      <c r="R29" s="8">
        <f>абс!P29*100000/'на 100 тыс'!$C29*2.011</f>
        <v>0</v>
      </c>
      <c r="S29" s="22" t="e">
        <f>абс!#REF!*100000/'на 100 тыс'!$C29*1</f>
        <v>#REF!</v>
      </c>
      <c r="T29" s="215">
        <f>абс!P29*100000/'на 100 тыс'!$B29*2.011</f>
        <v>0</v>
      </c>
      <c r="U29" s="22">
        <f>абс!Q29*100000/'на 100 тыс'!$C29*2.017</f>
        <v>0</v>
      </c>
      <c r="V29" s="7">
        <f>абс!R29*100000/'на 100 тыс'!$B29*2.011</f>
        <v>181.17117117117118</v>
      </c>
      <c r="W29" s="8">
        <f>абс!S29*100000/'на 100 тыс'!$C29*2.017</f>
        <v>182.9271057703208</v>
      </c>
      <c r="X29" s="8">
        <f>абс!T29*100000/'на 100 тыс'!$B29*2.011</f>
        <v>22.646396396396398</v>
      </c>
      <c r="Y29" s="22">
        <f>абс!U29*100000/'на 100 тыс'!$C29*2.017</f>
        <v>68.5976646638703</v>
      </c>
      <c r="Z29" s="12" t="s">
        <v>23</v>
      </c>
      <c r="AA29" s="7">
        <f>абс!W29*100000/'на 100 тыс'!$B29*2.011</f>
        <v>362.34234234234236</v>
      </c>
      <c r="AB29" s="8">
        <f>абс!X29*100000/'на 100 тыс'!$C29*2.017</f>
        <v>228.65888221290103</v>
      </c>
      <c r="AC29" s="8">
        <f>абс!Y29*100000/'на 100 тыс'!$B29*2.011</f>
        <v>0</v>
      </c>
      <c r="AD29" s="8">
        <f>абс!Z29*100000/'на 100 тыс'!$C29*2.017</f>
        <v>45.7317764425802</v>
      </c>
      <c r="AE29" s="8">
        <f>абс!AA29*100000/'на 100 тыс'!$B29*2.011</f>
        <v>181.17117117117118</v>
      </c>
      <c r="AF29" s="22">
        <f>абс!AB29*100000/'на 100 тыс'!$C29*2.017</f>
        <v>91.4635528851604</v>
      </c>
      <c r="AG29" s="7">
        <f>абс!AC29*100000/'на 100 тыс'!$B29*2.011</f>
        <v>158.52477477477478</v>
      </c>
      <c r="AH29" s="22">
        <f>абс!AD29*100000/'на 100 тыс'!$C29*2.017</f>
        <v>205.79299399161093</v>
      </c>
      <c r="AI29" s="7">
        <f>абс!AE29*100000/'на 100 тыс'!$B29*2.011</f>
        <v>67.9391891891892</v>
      </c>
      <c r="AJ29" s="22">
        <f>абс!AF29*100000/'на 100 тыс'!$C29*2.017</f>
        <v>0</v>
      </c>
      <c r="AK29" s="7">
        <f>абс!AG29*100000/'на 100 тыс'!$B29*2.011</f>
        <v>90.58558558558559</v>
      </c>
      <c r="AL29" s="22">
        <f>абс!AH29*100000/'на 100 тыс'!$C29*2.017</f>
        <v>22.8658882212901</v>
      </c>
      <c r="AM29" s="7">
        <f>абс!AI29*100000/'на 100 тыс'!$B29*2.011</f>
        <v>249.11036036036037</v>
      </c>
      <c r="AN29" s="22">
        <f>абс!AJ29*100000/'на 100 тыс'!$C29*2.017</f>
        <v>91.4635528851604</v>
      </c>
      <c r="AO29" s="13">
        <f>абс!AK29*100000/'на 100 тыс'!$B29*2.011</f>
        <v>249.11036036036037</v>
      </c>
      <c r="AP29" s="22">
        <f>абс!AL29*100000/'на 100 тыс'!$C29*2.017</f>
        <v>45.7317764425802</v>
      </c>
      <c r="AQ29" s="7">
        <f>абс!AM29*100000/'на 100 тыс'!$B29*2.011</f>
        <v>90.58558558558559</v>
      </c>
      <c r="AR29" s="22">
        <f>абс!AN29*100000/'на 100 тыс'!$C29*2.017</f>
        <v>45.7317764425802</v>
      </c>
    </row>
    <row r="30" spans="1:44" ht="12.75">
      <c r="A30" s="3" t="s">
        <v>24</v>
      </c>
      <c r="B30" s="38">
        <v>21501</v>
      </c>
      <c r="C30" s="38">
        <v>21280</v>
      </c>
      <c r="D30" s="7">
        <f>абс!B30*100000/'на 100 тыс'!$B30*2.011</f>
        <v>196.41412027347567</v>
      </c>
      <c r="E30" s="8">
        <f>абс!C30*100000/'на 100 тыс'!$C30*2.017</f>
        <v>189.56766917293234</v>
      </c>
      <c r="F30" s="8">
        <f>абс!D30*100000/'на 100 тыс'!$B30*2.011</f>
        <v>187.06106692711967</v>
      </c>
      <c r="G30" s="22">
        <f>абс!E30*100000/'на 100 тыс'!$C30*2.017</f>
        <v>189.56766917293234</v>
      </c>
      <c r="H30" s="7">
        <f>абс!F30*100000/'на 100 тыс'!$B30*2.011</f>
        <v>523.7709873959351</v>
      </c>
      <c r="I30" s="8">
        <f>абс!G30*100000/'на 100 тыс'!$C30*2.017</f>
        <v>597.1381578947368</v>
      </c>
      <c r="J30" s="8">
        <f>абс!H30*100000/'на 100 тыс'!$B30*2.011</f>
        <v>233.82633365889959</v>
      </c>
      <c r="K30" s="8">
        <f>абс!I30*100000/'на 100 тыс'!$C30*2.017</f>
        <v>199.04605263157896</v>
      </c>
      <c r="L30" s="8">
        <f>абс!J30*100000/'на 100 тыс'!$B30*2.011</f>
        <v>0</v>
      </c>
      <c r="M30" s="8">
        <f>абс!K30*100000/'на 100 тыс'!$C30*2.017</f>
        <v>0</v>
      </c>
      <c r="N30" s="8">
        <f>абс!L30*100000/'на 100 тыс'!$B30*2.011</f>
        <v>149.64885354169573</v>
      </c>
      <c r="O30" s="8">
        <f>абс!M30*100000/'на 100 тыс'!$C30*2.017</f>
        <v>151.65413533834584</v>
      </c>
      <c r="P30" s="8">
        <f>абс!N30*100000/'на 100 тыс'!$B30*2.011</f>
        <v>74.82442677084786</v>
      </c>
      <c r="Q30" s="8">
        <f>абс!O30*100000/'на 100 тыс'!$C30*2.017</f>
        <v>47.391917293233085</v>
      </c>
      <c r="R30" s="8">
        <f>абс!P30*100000/'на 100 тыс'!$C30*2.011</f>
        <v>28.35056390977444</v>
      </c>
      <c r="S30" s="22" t="e">
        <f>абс!#REF!*100000/'на 100 тыс'!$C30*1</f>
        <v>#REF!</v>
      </c>
      <c r="T30" s="215">
        <f>абс!P30*100000/'на 100 тыс'!$B30*2.011</f>
        <v>28.05916003906795</v>
      </c>
      <c r="U30" s="22">
        <f>абс!Q30*100000/'на 100 тыс'!$C30*2.017</f>
        <v>47.391917293233085</v>
      </c>
      <c r="V30" s="7">
        <f>абс!R30*100000/'на 100 тыс'!$B30*2.011</f>
        <v>56.1183200781359</v>
      </c>
      <c r="W30" s="8">
        <f>абс!S30*100000/'на 100 тыс'!$C30*2.017</f>
        <v>85.30545112781955</v>
      </c>
      <c r="X30" s="8">
        <f>абс!T30*100000/'на 100 тыс'!$B30*2.011</f>
        <v>9.353053346355983</v>
      </c>
      <c r="Y30" s="22">
        <f>абс!U30*100000/'на 100 тыс'!$C30*2.017</f>
        <v>9.478383458646615</v>
      </c>
      <c r="Z30" s="12" t="s">
        <v>24</v>
      </c>
      <c r="AA30" s="7">
        <f>абс!W30*100000/'на 100 тыс'!$B30*2.011</f>
        <v>215.12022696618763</v>
      </c>
      <c r="AB30" s="8">
        <f>абс!X30*100000/'на 100 тыс'!$C30*2.017</f>
        <v>132.6973684210526</v>
      </c>
      <c r="AC30" s="8">
        <f>абс!Y30*100000/'на 100 тыс'!$B30*2.011</f>
        <v>9.353053346355983</v>
      </c>
      <c r="AD30" s="8">
        <f>абс!Z30*100000/'на 100 тыс'!$C30*2.017</f>
        <v>9.478383458646615</v>
      </c>
      <c r="AE30" s="8">
        <f>абс!AA30*100000/'на 100 тыс'!$B30*2.011</f>
        <v>102.88358680991583</v>
      </c>
      <c r="AF30" s="22">
        <f>абс!AB30*100000/'на 100 тыс'!$C30*2.017</f>
        <v>37.91353383458646</v>
      </c>
      <c r="AG30" s="7">
        <f>абс!AC30*100000/'на 100 тыс'!$B30*2.011</f>
        <v>93.53053346355983</v>
      </c>
      <c r="AH30" s="22">
        <f>абс!AD30*100000/'на 100 тыс'!$C30*2.017</f>
        <v>94.78383458646617</v>
      </c>
      <c r="AI30" s="7">
        <f>абс!AE30*100000/'на 100 тыс'!$B30*2.011</f>
        <v>84.17748011720386</v>
      </c>
      <c r="AJ30" s="22">
        <f>абс!AF30*100000/'на 100 тыс'!$C30*2.017</f>
        <v>132.6973684210526</v>
      </c>
      <c r="AK30" s="7">
        <f>абс!AG30*100000/'на 100 тыс'!$B30*2.011</f>
        <v>28.05916003906795</v>
      </c>
      <c r="AL30" s="22">
        <f>абс!AH30*100000/'на 100 тыс'!$C30*2.017</f>
        <v>9.478383458646615</v>
      </c>
      <c r="AM30" s="7">
        <f>абс!AI30*100000/'на 100 тыс'!$B30*2.011</f>
        <v>93.53053346355983</v>
      </c>
      <c r="AN30" s="22">
        <f>абс!AJ30*100000/'на 100 тыс'!$C30*2.017</f>
        <v>75.82706766917292</v>
      </c>
      <c r="AO30" s="13">
        <f>абс!AK30*100000/'на 100 тыс'!$B30*2.011</f>
        <v>74.82442677084786</v>
      </c>
      <c r="AP30" s="22">
        <f>абс!AL30*100000/'на 100 тыс'!$C30*2.017</f>
        <v>66.3486842105263</v>
      </c>
      <c r="AQ30" s="7">
        <f>абс!AM30*100000/'на 100 тыс'!$B30*2.011</f>
        <v>74.82442677084786</v>
      </c>
      <c r="AR30" s="22">
        <f>абс!AN30*100000/'на 100 тыс'!$C30*2.017</f>
        <v>75.82706766917292</v>
      </c>
    </row>
    <row r="31" spans="1:44" ht="13.5" thickBot="1">
      <c r="A31" s="54" t="s">
        <v>25</v>
      </c>
      <c r="B31" s="55">
        <v>13794</v>
      </c>
      <c r="C31" s="55">
        <v>13604</v>
      </c>
      <c r="D31" s="56">
        <f>абс!B31*100000/'на 100 тыс'!$B31*2.011</f>
        <v>160.36682615629985</v>
      </c>
      <c r="E31" s="8">
        <f>абс!C31*100000/'на 100 тыс'!$C31*2.017</f>
        <v>252.05086739194354</v>
      </c>
      <c r="F31" s="57">
        <f>абс!D31*100000/'на 100 тыс'!$B31*2.011</f>
        <v>160.36682615629985</v>
      </c>
      <c r="G31" s="22">
        <f>абс!E31*100000/'на 100 тыс'!$C31*2.017</f>
        <v>237.22434578065273</v>
      </c>
      <c r="H31" s="56">
        <f>абс!F31*100000/'на 100 тыс'!$B31*2.011</f>
        <v>933.0433521821082</v>
      </c>
      <c r="I31" s="57">
        <f>абс!G31*100000/'на 100 тыс'!$C31*2.017</f>
        <v>741.3260805645398</v>
      </c>
      <c r="J31" s="57">
        <f>абс!H31*100000/'на 100 тыс'!$B31*2.011</f>
        <v>568.5732927359722</v>
      </c>
      <c r="K31" s="57">
        <f>абс!I31*100000/'на 100 тыс'!$C31*2.017</f>
        <v>415.14260511614225</v>
      </c>
      <c r="L31" s="57">
        <f>абс!J31*100000/'на 100 тыс'!$B31*2.011</f>
        <v>29.15760475569088</v>
      </c>
      <c r="M31" s="57">
        <f>абс!K31*100000/'на 100 тыс'!$C31*2.017</f>
        <v>59.30608644516318</v>
      </c>
      <c r="N31" s="57">
        <f>абс!L31*100000/'на 100 тыс'!$B31*2.011</f>
        <v>189.52443091199072</v>
      </c>
      <c r="O31" s="57">
        <f>абс!M31*100000/'на 100 тыс'!$C31*2.017</f>
        <v>237.22434578065273</v>
      </c>
      <c r="P31" s="57">
        <f>абс!N31*100000/'на 100 тыс'!$B31*2.011</f>
        <v>72.89401188922722</v>
      </c>
      <c r="Q31" s="57">
        <f>абс!O31*100000/'на 100 тыс'!$C31*2.017</f>
        <v>103.78565127903556</v>
      </c>
      <c r="R31" s="57">
        <f>абс!P31*100000/'на 100 тыс'!$C31*2.011</f>
        <v>0</v>
      </c>
      <c r="S31" s="127" t="e">
        <f>абс!#REF!*100000/'на 100 тыс'!$C31*1</f>
        <v>#REF!</v>
      </c>
      <c r="T31" s="216">
        <f>абс!P31*100000/'на 100 тыс'!$B31*2.011</f>
        <v>0</v>
      </c>
      <c r="U31" s="127">
        <f>абс!Q31*100000/'на 100 тыс'!$C31*2.017</f>
        <v>0</v>
      </c>
      <c r="V31" s="56">
        <f>абс!R31*100000/'на 100 тыс'!$B31*2.011</f>
        <v>43.73640713353632</v>
      </c>
      <c r="W31" s="57">
        <f>абс!S31*100000/'на 100 тыс'!$C31*2.017</f>
        <v>29.65304322258159</v>
      </c>
      <c r="X31" s="57">
        <f>абс!T31*100000/'на 100 тыс'!$B31*2.011</f>
        <v>29.15760475569088</v>
      </c>
      <c r="Y31" s="127">
        <f>абс!U31*100000/'на 100 тыс'!$C31*2.017</f>
        <v>14.826521611290795</v>
      </c>
      <c r="Z31" s="105" t="s">
        <v>25</v>
      </c>
      <c r="AA31" s="56">
        <f>абс!W31*100000/'на 100 тыс'!$B31*2.011</f>
        <v>262.41844280121796</v>
      </c>
      <c r="AB31" s="57">
        <f>абс!X31*100000/'на 100 тыс'!$C31*2.017</f>
        <v>296.53043222581596</v>
      </c>
      <c r="AC31" s="57">
        <f>абс!Y31*100000/'на 100 тыс'!$B31*2.011</f>
        <v>0</v>
      </c>
      <c r="AD31" s="57">
        <f>абс!Z31*100000/'на 100 тыс'!$C31*2.017</f>
        <v>29.65304322258159</v>
      </c>
      <c r="AE31" s="57">
        <f>абс!AA31*100000/'на 100 тыс'!$B31*2.011</f>
        <v>87.47281426707264</v>
      </c>
      <c r="AF31" s="127">
        <f>абс!AB31*100000/'на 100 тыс'!$C31*2.017</f>
        <v>74.13260805645399</v>
      </c>
      <c r="AG31" s="56">
        <f>абс!AC31*100000/'на 100 тыс'!$B31*2.011</f>
        <v>145.78802377845443</v>
      </c>
      <c r="AH31" s="127">
        <f>абс!AD31*100000/'на 100 тыс'!$C31*2.017</f>
        <v>103.78565127903556</v>
      </c>
      <c r="AI31" s="56">
        <f>абс!AE31*100000/'на 100 тыс'!$B31*2.011</f>
        <v>43.73640713353632</v>
      </c>
      <c r="AJ31" s="127">
        <f>абс!AF31*100000/'на 100 тыс'!$C31*2.017</f>
        <v>0</v>
      </c>
      <c r="AK31" s="56">
        <f>абс!AG31*100000/'на 100 тыс'!$B31*2.011</f>
        <v>43.73640713353632</v>
      </c>
      <c r="AL31" s="127">
        <f>абс!AH31*100000/'на 100 тыс'!$C31*2.017</f>
        <v>0</v>
      </c>
      <c r="AM31" s="56">
        <f>абс!AI31*100000/'на 100 тыс'!$B31*2.011</f>
        <v>116.63041902276352</v>
      </c>
      <c r="AN31" s="127">
        <f>абс!AJ31*100000/'на 100 тыс'!$C31*2.017</f>
        <v>133.43869450161716</v>
      </c>
      <c r="AO31" s="58">
        <f>абс!AK31*100000/'на 100 тыс'!$B31*2.011</f>
        <v>116.63041902276352</v>
      </c>
      <c r="AP31" s="127">
        <f>абс!AL31*100000/'на 100 тыс'!$C31*2.017</f>
        <v>133.43869450161716</v>
      </c>
      <c r="AQ31" s="56">
        <f>абс!AM31*100000/'на 100 тыс'!$B31*2.011</f>
        <v>29.15760475569088</v>
      </c>
      <c r="AR31" s="127">
        <f>абс!AN31*100000/'на 100 тыс'!$C31*2.017</f>
        <v>14.826521611290795</v>
      </c>
    </row>
    <row r="32" spans="1:44" s="23" customFormat="1" ht="13.5" thickBot="1">
      <c r="A32" s="59" t="s">
        <v>26</v>
      </c>
      <c r="B32" s="60">
        <f>SUM(B7:B31)</f>
        <v>533237</v>
      </c>
      <c r="C32" s="60">
        <f>SUM(C7:C31)</f>
        <v>531332</v>
      </c>
      <c r="D32" s="78">
        <f>абс!B32*100000/'на 100 тыс'!$B32*2.011</f>
        <v>199.12496694715486</v>
      </c>
      <c r="E32" s="118">
        <f>абс!C32*100000/'на 100 тыс'!$C32*2.017</f>
        <v>187.52832503971152</v>
      </c>
      <c r="F32" s="131">
        <f>абс!D32*100000/'на 100 тыс'!$B32*2.011</f>
        <v>195.73079137419197</v>
      </c>
      <c r="G32" s="132">
        <f>абс!E32*100000/'на 100 тыс'!$C32*2.017</f>
        <v>184.87104108165892</v>
      </c>
      <c r="H32" s="25">
        <f>абс!F32*100000/'на 100 тыс'!$B32*2.011</f>
        <v>556.6447939659101</v>
      </c>
      <c r="I32" s="131">
        <f>абс!G32*100000/'на 100 тыс'!$C32*2.017</f>
        <v>552.3354512809317</v>
      </c>
      <c r="J32" s="131">
        <f>абс!H32*100000/'на 100 тыс'!$B32*2.011</f>
        <v>279.07665822139126</v>
      </c>
      <c r="K32" s="131">
        <f>абс!I32*100000/'на 100 тыс'!$C32*2.017</f>
        <v>264.9691718172442</v>
      </c>
      <c r="L32" s="131">
        <f>абс!J32*100000/'на 100 тыс'!$B32*2.011</f>
        <v>21.119314676213392</v>
      </c>
      <c r="M32" s="131">
        <f>абс!K32*100000/'на 100 тыс'!$C32*2.017</f>
        <v>22.776719640450793</v>
      </c>
      <c r="N32" s="131">
        <f>абс!L32*100000/'на 100 тыс'!$B32*2.011</f>
        <v>155.37781511785568</v>
      </c>
      <c r="O32" s="131">
        <f>абс!M32*100000/'на 100 тыс'!$C32*2.017</f>
        <v>163.9923814112457</v>
      </c>
      <c r="P32" s="131">
        <f>абс!N32*100000/'на 100 тыс'!$B32*2.011</f>
        <v>82.21447498954498</v>
      </c>
      <c r="Q32" s="132">
        <f>абс!O32*100000/'на 100 тыс'!$C32*2.017</f>
        <v>86.551534633713</v>
      </c>
      <c r="R32" s="118">
        <f>абс!P32*100000/'на 100 тыс'!$C32*2.011</f>
        <v>10.597517183230071</v>
      </c>
      <c r="S32" s="78" t="e">
        <f>абс!#REF!*100000/'на 100 тыс'!$C32*1</f>
        <v>#REF!</v>
      </c>
      <c r="T32" s="78">
        <f>абс!P32*100000/'на 100 тыс'!$B32*2.011</f>
        <v>10.559657338106696</v>
      </c>
      <c r="U32" s="132">
        <f>абс!Q32*100000/'на 100 тыс'!$C32*2.017</f>
        <v>10.249523838202856</v>
      </c>
      <c r="V32" s="25">
        <f>абс!R32*100000/'на 100 тыс'!$B32*2.011</f>
        <v>74.29473198596496</v>
      </c>
      <c r="W32" s="131">
        <f>абс!S32*100000/'на 100 тыс'!$C32*2.017</f>
        <v>82.75541469363787</v>
      </c>
      <c r="X32" s="131">
        <f>абс!T32*100000/'на 100 тыс'!$B32*2.011</f>
        <v>19.987922818559102</v>
      </c>
      <c r="Y32" s="132">
        <f>абс!U32*100000/'на 100 тыс'!$C32*2.017</f>
        <v>27.33206356854095</v>
      </c>
      <c r="Z32" s="61" t="s">
        <v>26</v>
      </c>
      <c r="AA32" s="25">
        <f>абс!W32*100000/'на 100 тыс'!$B32*2.011</f>
        <v>218.35862852727774</v>
      </c>
      <c r="AB32" s="131">
        <f>абс!X32*100000/'на 100 тыс'!$C32*2.017</f>
        <v>166.27005337529076</v>
      </c>
      <c r="AC32" s="131">
        <f>абс!Y32*100000/'на 100 тыс'!$B32*2.011</f>
        <v>12.068179814979082</v>
      </c>
      <c r="AD32" s="131">
        <f>абс!Z32*100000/'на 100 тыс'!$C32*2.017</f>
        <v>11.388359820225396</v>
      </c>
      <c r="AE32" s="131">
        <f>абс!AA32*100000/'на 100 тыс'!$B32*2.011</f>
        <v>68.63777269769353</v>
      </c>
      <c r="AF32" s="132">
        <f>абс!AB32*100000/'на 100 тыс'!$C32*2.017</f>
        <v>51.24761919101428</v>
      </c>
      <c r="AG32" s="25">
        <f>абс!AC32*100000/'на 100 тыс'!$B32*2.011</f>
        <v>82.96873622798118</v>
      </c>
      <c r="AH32" s="132">
        <f>абс!AD32*100000/'на 100 тыс'!$C32*2.017</f>
        <v>88.44959460375057</v>
      </c>
      <c r="AI32" s="25">
        <f>абс!AE32*100000/'на 100 тыс'!$B32*2.011</f>
        <v>96.54543851983266</v>
      </c>
      <c r="AJ32" s="132">
        <f>абс!AF32*100000/'на 100 тыс'!$C32*2.017</f>
        <v>83.5146386816529</v>
      </c>
      <c r="AK32" s="25">
        <f>абс!AG32*100000/'на 100 тыс'!$B32*2.011</f>
        <v>66.75211960160304</v>
      </c>
      <c r="AL32" s="132">
        <f>абс!AH32*100000/'на 100 тыс'!$C32*2.017</f>
        <v>58.46024707715703</v>
      </c>
      <c r="AM32" s="25">
        <f>абс!AI32*100000/'на 100 тыс'!$B32*2.011</f>
        <v>98.80822223514123</v>
      </c>
      <c r="AN32" s="132">
        <f>абс!AJ32*100000/'на 100 тыс'!$C32*2.017</f>
        <v>93.38455052584824</v>
      </c>
      <c r="AO32" s="25">
        <f>абс!AK32*100000/'на 100 тыс'!$B32*2.011</f>
        <v>85.98578118172595</v>
      </c>
      <c r="AP32" s="132">
        <f>абс!AL32*100000/'на 100 тыс'!$C32*2.017</f>
        <v>77.44084677753268</v>
      </c>
      <c r="AQ32" s="25">
        <f>абс!AM32*100000/'на 100 тыс'!$B32*2.011</f>
        <v>33.94175572962867</v>
      </c>
      <c r="AR32" s="132">
        <f>абс!AN32*100000/'на 100 тыс'!$C32*2.017</f>
        <v>39.47964737678137</v>
      </c>
    </row>
    <row r="33" spans="1:44" ht="12.75">
      <c r="A33" s="28" t="s">
        <v>27</v>
      </c>
      <c r="B33" s="77">
        <v>643496</v>
      </c>
      <c r="C33" s="77">
        <v>646277</v>
      </c>
      <c r="D33" s="7">
        <f>абс!B33*100000/'на 100 тыс'!$B33*2.011</f>
        <v>200.31997090891008</v>
      </c>
      <c r="E33" s="8">
        <f>абс!C33*100000/'на 100 тыс'!$C33*2.017</f>
        <v>175.70964153141762</v>
      </c>
      <c r="F33" s="8">
        <f>абс!D33*100000/'на 100 тыс'!$B33*2.011</f>
        <v>199.6949475987419</v>
      </c>
      <c r="G33" s="22">
        <f>абс!E33*100000/'на 100 тыс'!$C33*2.017</f>
        <v>173.21287930717014</v>
      </c>
      <c r="H33" s="7">
        <f>абс!F33*100000/'на 100 тыс'!$B33*2.011</f>
        <v>579.7091201810113</v>
      </c>
      <c r="I33" s="8">
        <f>абс!G33*100000/'на 100 тыс'!$C33*2.017</f>
        <v>584.2423604739145</v>
      </c>
      <c r="J33" s="8">
        <f>абс!H33*100000/'на 100 тыс'!$B33*2.011</f>
        <v>374.70147444583966</v>
      </c>
      <c r="K33" s="8">
        <f>абс!I33*100000/'на 100 тыс'!$C33*2.017</f>
        <v>377.32319113940304</v>
      </c>
      <c r="L33" s="8">
        <f>абс!J33*100000/'на 100 тыс'!$B33*2.011</f>
        <v>42.18907343635392</v>
      </c>
      <c r="M33" s="8">
        <f>абс!K33*100000/'на 100 тыс'!$C33*2.017</f>
        <v>39.32400503189809</v>
      </c>
      <c r="N33" s="8">
        <f>абс!L33*100000/'на 100 тыс'!$B33*2.011</f>
        <v>118.44191727687509</v>
      </c>
      <c r="O33" s="8">
        <f>абс!M33*100000/'на 100 тыс'!$C33*2.017</f>
        <v>128.5832545487461</v>
      </c>
      <c r="P33" s="8">
        <f>абс!N33*100000/'на 100 тыс'!$B33*2.011</f>
        <v>83.44061190745552</v>
      </c>
      <c r="Q33" s="8">
        <f>абс!O33*100000/'на 100 тыс'!$C33*2.017</f>
        <v>96.74953618959053</v>
      </c>
      <c r="R33" s="8">
        <f>абс!P33*100000/'на 100 тыс'!$C33*2.011</f>
        <v>2.8005019519493968</v>
      </c>
      <c r="S33" s="22" t="e">
        <f>абс!#REF!*100000/'на 100 тыс'!$C33*1</f>
        <v>#REF!</v>
      </c>
      <c r="T33" s="215">
        <f>абс!P33*100000/'на 100 тыс'!$B33*2.011</f>
        <v>2.812604895756928</v>
      </c>
      <c r="U33" s="22">
        <f>абс!Q33*100000/'на 100 тыс'!$C33*2.017</f>
        <v>3.1209527803093717</v>
      </c>
      <c r="V33" s="7">
        <f>абс!R33*100000/'на 100 тыс'!$B33*2.011</f>
        <v>46.56423660753136</v>
      </c>
      <c r="W33" s="8">
        <f>абс!S33*100000/'на 100 тыс'!$C33*2.017</f>
        <v>46.81429170464058</v>
      </c>
      <c r="X33" s="8">
        <f>абс!T33*100000/'на 100 тыс'!$B33*2.011</f>
        <v>15.313071099121053</v>
      </c>
      <c r="Y33" s="22">
        <f>абс!U33*100000/'на 100 тыс'!$C33*2.017</f>
        <v>28.400670300815285</v>
      </c>
      <c r="Z33" s="106" t="s">
        <v>27</v>
      </c>
      <c r="AA33" s="7">
        <f>абс!W33*100000/'на 100 тыс'!$B33*2.011</f>
        <v>93.44098487014683</v>
      </c>
      <c r="AB33" s="8">
        <f>абс!X33*100000/'на 100 тыс'!$C33*2.017</f>
        <v>88.32296368275523</v>
      </c>
      <c r="AC33" s="8">
        <f>абс!Y33*100000/'на 100 тыс'!$B33*2.011</f>
        <v>5.625209791513856</v>
      </c>
      <c r="AD33" s="8">
        <f>абс!Z33*100000/'на 100 тыс'!$C33*2.017</f>
        <v>8.114477228804367</v>
      </c>
      <c r="AE33" s="8">
        <f>абс!AA33*100000/'на 100 тыс'!$B33*2.011</f>
        <v>24.688420751644145</v>
      </c>
      <c r="AF33" s="22">
        <f>абс!AB33*100000/'на 100 тыс'!$C33*2.017</f>
        <v>21.846669462165604</v>
      </c>
      <c r="AG33" s="7">
        <f>абс!AC33*100000/'на 100 тыс'!$B33*2.011</f>
        <v>72.19019232442783</v>
      </c>
      <c r="AH33" s="22">
        <f>абс!AD33*100000/'на 100 тыс'!$C33*2.017</f>
        <v>69.59724700089899</v>
      </c>
      <c r="AI33" s="7">
        <f>абс!AE33*100000/'на 100 тыс'!$B33*2.011</f>
        <v>21.875815855887215</v>
      </c>
      <c r="AJ33" s="22">
        <f>абс!AF33*100000/'на 100 тыс'!$C33*2.017</f>
        <v>33.39419474931027</v>
      </c>
      <c r="AK33" s="7">
        <f>абс!AG33*100000/'на 100 тыс'!$B33*2.011</f>
        <v>10.937907927943607</v>
      </c>
      <c r="AL33" s="22">
        <f>абс!AH33*100000/'на 100 тыс'!$C33*2.017</f>
        <v>8.114477228804367</v>
      </c>
      <c r="AM33" s="7">
        <f>абс!AI33*100000/'на 100 тыс'!$B33*2.011</f>
        <v>61.252284396484214</v>
      </c>
      <c r="AN33" s="22">
        <f>абс!AJ33*100000/'на 100 тыс'!$C33*2.017</f>
        <v>48.06267281676433</v>
      </c>
      <c r="AO33" s="13">
        <f>абс!AK33*100000/'на 100 тыс'!$B33*2.011</f>
        <v>43.43912005669033</v>
      </c>
      <c r="AP33" s="22">
        <f>абс!AL33*100000/'на 100 тыс'!$C33*2.017</f>
        <v>28.400670300815285</v>
      </c>
      <c r="AQ33" s="7">
        <f>абс!AM33*100000/'на 100 тыс'!$B33*2.011</f>
        <v>24.06339744147594</v>
      </c>
      <c r="AR33" s="22">
        <f>абс!AN33*100000/'на 100 тыс'!$C33*2.017</f>
        <v>17.78943084776342</v>
      </c>
    </row>
    <row r="34" spans="1:44" ht="12.75">
      <c r="A34" s="3" t="s">
        <v>28</v>
      </c>
      <c r="B34" s="38">
        <v>98134</v>
      </c>
      <c r="C34" s="38">
        <v>98063</v>
      </c>
      <c r="D34" s="7">
        <f>абс!B34*100000/'на 100 тыс'!$B34*2.011</f>
        <v>184.43149163388838</v>
      </c>
      <c r="E34" s="8">
        <f>абс!C34*100000/'на 100 тыс'!$C34*2.017</f>
        <v>158.37675779855806</v>
      </c>
      <c r="F34" s="8">
        <f>абс!D34*100000/'на 100 тыс'!$B34*2.011</f>
        <v>178.2837752460921</v>
      </c>
      <c r="G34" s="22">
        <f>абс!E34*100000/'на 100 тыс'!$C34*2.017</f>
        <v>156.3199167881872</v>
      </c>
      <c r="H34" s="7">
        <f>абс!F34*100000/'на 100 тыс'!$B34*2.011</f>
        <v>459.02949028878885</v>
      </c>
      <c r="I34" s="8">
        <f>абс!G34*100000/'на 100 тыс'!$C34*2.017</f>
        <v>518.3239346134628</v>
      </c>
      <c r="J34" s="8">
        <f>абс!H34*100000/'на 100 тыс'!$B34*2.011</f>
        <v>235.6624615321907</v>
      </c>
      <c r="K34" s="8">
        <f>абс!I34*100000/'на 100 тыс'!$C34*2.017</f>
        <v>244.76408023413518</v>
      </c>
      <c r="L34" s="8">
        <f>абс!J34*100000/'на 100 тыс'!$B34*2.011</f>
        <v>18.44314916338884</v>
      </c>
      <c r="M34" s="8">
        <f>абс!K34*100000/'на 100 тыс'!$C34*2.017</f>
        <v>24.68209212445061</v>
      </c>
      <c r="N34" s="8">
        <f>абс!L34*100000/'на 100 тыс'!$B34*2.011</f>
        <v>143.4467157152465</v>
      </c>
      <c r="O34" s="8">
        <f>абс!M34*100000/'на 100 тыс'!$C34*2.017</f>
        <v>191.28621396449222</v>
      </c>
      <c r="P34" s="8">
        <f>абс!N34*100000/'на 100 тыс'!$B34*2.011</f>
        <v>67.62488026575907</v>
      </c>
      <c r="Q34" s="8">
        <f>абс!O34*100000/'на 100 тыс'!$C34*2.017</f>
        <v>104.89889152891507</v>
      </c>
      <c r="R34" s="8">
        <f>абс!P34*100000/'на 100 тыс'!$C34*2.011</f>
        <v>16.405779957782244</v>
      </c>
      <c r="S34" s="22" t="e">
        <f>абс!#REF!*100000/'на 100 тыс'!$C34*1</f>
        <v>#REF!</v>
      </c>
      <c r="T34" s="215">
        <f>абс!P34*100000/'на 100 тыс'!$B34*2.011</f>
        <v>16.393910367456744</v>
      </c>
      <c r="U34" s="22">
        <f>абс!Q34*100000/'на 100 тыс'!$C34*2.017</f>
        <v>12.341046062225304</v>
      </c>
      <c r="V34" s="7">
        <f>абс!R34*100000/'на 100 тыс'!$B34*2.011</f>
        <v>49.181731102370236</v>
      </c>
      <c r="W34" s="8">
        <f>абс!S34*100000/'на 100 тыс'!$C34*2.017</f>
        <v>45.25050222815945</v>
      </c>
      <c r="X34" s="8">
        <f>абс!T34*100000/'на 100 тыс'!$B34*2.011</f>
        <v>22.541626755253024</v>
      </c>
      <c r="Y34" s="22">
        <f>абс!U34*100000/'на 100 тыс'!$C34*2.017</f>
        <v>12.341046062225304</v>
      </c>
      <c r="Z34" s="12" t="s">
        <v>28</v>
      </c>
      <c r="AA34" s="7">
        <f>абс!W34*100000/'на 100 тыс'!$B34*2.011</f>
        <v>131.15128293965395</v>
      </c>
      <c r="AB34" s="8">
        <f>абс!X34*100000/'на 100 тыс'!$C34*2.017</f>
        <v>129.5809836533657</v>
      </c>
      <c r="AC34" s="8">
        <f>абс!Y34*100000/'на 100 тыс'!$B34*2.011</f>
        <v>2.049238795932093</v>
      </c>
      <c r="AD34" s="8">
        <f>абс!Z34*100000/'на 100 тыс'!$C34*2.017</f>
        <v>6.170523031112652</v>
      </c>
      <c r="AE34" s="8">
        <f>абс!AA34*100000/'на 100 тыс'!$B34*2.011</f>
        <v>26.64010434711721</v>
      </c>
      <c r="AF34" s="22">
        <f>абс!AB34*100000/'на 100 тыс'!$C34*2.017</f>
        <v>30.85261515556326</v>
      </c>
      <c r="AG34" s="7">
        <f>абс!AC34*100000/'на 100 тыс'!$B34*2.011</f>
        <v>98.36346220474047</v>
      </c>
      <c r="AH34" s="22">
        <f>абс!AD34*100000/'на 100 тыс'!$C34*2.017</f>
        <v>113.12625557039861</v>
      </c>
      <c r="AI34" s="7">
        <f>абс!AE34*100000/'на 100 тыс'!$B34*2.011</f>
        <v>186.48073042982045</v>
      </c>
      <c r="AJ34" s="22">
        <f>абс!AF34*100000/'на 100 тыс'!$C34*2.017</f>
        <v>209.79778305783015</v>
      </c>
      <c r="AK34" s="7">
        <f>абс!AG34*100000/'на 100 тыс'!$B34*2.011</f>
        <v>32.78782073491349</v>
      </c>
      <c r="AL34" s="22">
        <f>абс!AH34*100000/'на 100 тыс'!$C34*2.017</f>
        <v>28.795774145192375</v>
      </c>
      <c r="AM34" s="7">
        <f>абс!AI34*100000/'на 100 тыс'!$B34*2.011</f>
        <v>69.67411906169116</v>
      </c>
      <c r="AN34" s="22">
        <f>абс!AJ34*100000/'на 100 тыс'!$C34*2.017</f>
        <v>34.96629717630503</v>
      </c>
      <c r="AO34" s="13">
        <f>абс!AK34*100000/'на 100 тыс'!$B34*2.011</f>
        <v>65.57564146982698</v>
      </c>
      <c r="AP34" s="22">
        <f>абс!AL34*100000/'на 100 тыс'!$C34*2.017</f>
        <v>22.625251114079724</v>
      </c>
      <c r="AQ34" s="7">
        <f>абс!AM34*100000/'на 100 тыс'!$B34*2.011</f>
        <v>20.49238795932093</v>
      </c>
      <c r="AR34" s="22">
        <f>абс!AN34*100000/'на 100 тыс'!$C34*2.017</f>
        <v>30.85261515556326</v>
      </c>
    </row>
    <row r="35" spans="1:44" ht="12.75">
      <c r="A35" s="3" t="s">
        <v>29</v>
      </c>
      <c r="B35" s="38">
        <v>93995</v>
      </c>
      <c r="C35" s="38">
        <v>93628</v>
      </c>
      <c r="D35" s="7">
        <f>абс!B35*100000/'на 100 тыс'!$B35*2.011</f>
        <v>169.01856481727754</v>
      </c>
      <c r="E35" s="8">
        <f>абс!C35*100000/'на 100 тыс'!$C35*2.017</f>
        <v>170.18733712137396</v>
      </c>
      <c r="F35" s="8">
        <f>абс!D35*100000/'на 100 тыс'!$B35*2.011</f>
        <v>164.73961380924518</v>
      </c>
      <c r="G35" s="22">
        <f>абс!E35*100000/'на 100 тыс'!$C35*2.017</f>
        <v>165.878796941086</v>
      </c>
      <c r="H35" s="7">
        <f>абс!F35*100000/'на 100 тыс'!$B35*2.011</f>
        <v>492.07936592371937</v>
      </c>
      <c r="I35" s="8">
        <f>абс!G35*100000/'на 100 тыс'!$C35*2.017</f>
        <v>555.8016832571452</v>
      </c>
      <c r="J35" s="8">
        <f>абс!H35*100000/'на 100 тыс'!$B35*2.011</f>
        <v>235.34230544177885</v>
      </c>
      <c r="K35" s="8">
        <f>абс!I35*100000/'на 100 тыс'!$C35*2.017</f>
        <v>260.6666809074208</v>
      </c>
      <c r="L35" s="8">
        <f>абс!J35*100000/'на 100 тыс'!$B35*2.011</f>
        <v>36.371083568274905</v>
      </c>
      <c r="M35" s="8">
        <f>абс!K35*100000/'на 100 тыс'!$C35*2.017</f>
        <v>38.77686162259153</v>
      </c>
      <c r="N35" s="8">
        <f>абс!L35*100000/'на 100 тыс'!$B35*2.011</f>
        <v>179.7159423373584</v>
      </c>
      <c r="O35" s="8">
        <f>абс!M35*100000/'на 100 тыс'!$C35*2.017</f>
        <v>208.96419874396548</v>
      </c>
      <c r="P35" s="8">
        <f>абс!N35*100000/'на 100 тыс'!$B35*2.011</f>
        <v>51.34741209638811</v>
      </c>
      <c r="Q35" s="8">
        <f>абс!O35*100000/'на 100 тыс'!$C35*2.017</f>
        <v>71.09091297475115</v>
      </c>
      <c r="R35" s="8">
        <f>абс!P35*100000/'на 100 тыс'!$C35*2.011</f>
        <v>0</v>
      </c>
      <c r="S35" s="22" t="e">
        <f>абс!#REF!*100000/'на 100 тыс'!$C35*1</f>
        <v>#REF!</v>
      </c>
      <c r="T35" s="215">
        <f>абс!P35*100000/'на 100 тыс'!$B35*2.011</f>
        <v>0</v>
      </c>
      <c r="U35" s="22">
        <f>абс!Q35*100000/'на 100 тыс'!$C35*2.017</f>
        <v>2.154270090143974</v>
      </c>
      <c r="V35" s="7">
        <f>абс!R35*100000/'на 100 тыс'!$B35*2.011</f>
        <v>38.51055907229109</v>
      </c>
      <c r="W35" s="8">
        <f>абс!S35*100000/'на 100 тыс'!$C35*2.017</f>
        <v>51.70248216345537</v>
      </c>
      <c r="X35" s="8">
        <f>абс!T35*100000/'на 100 тыс'!$B35*2.011</f>
        <v>17.11580403212937</v>
      </c>
      <c r="Y35" s="22">
        <f>абс!U35*100000/'на 100 тыс'!$C35*2.017</f>
        <v>8.617080360575896</v>
      </c>
      <c r="Z35" s="12" t="s">
        <v>29</v>
      </c>
      <c r="AA35" s="7">
        <f>абс!W35*100000/'на 100 тыс'!$B35*2.011</f>
        <v>130.50800574498643</v>
      </c>
      <c r="AB35" s="8">
        <f>абс!X35*100000/'на 100 тыс'!$C35*2.017</f>
        <v>107.71350450719869</v>
      </c>
      <c r="AC35" s="8">
        <f>абс!Y35*100000/'на 100 тыс'!$B35*2.011</f>
        <v>4.278951008032342</v>
      </c>
      <c r="AD35" s="8">
        <f>абс!Z35*100000/'на 100 тыс'!$C35*2.017</f>
        <v>4.308540180287948</v>
      </c>
      <c r="AE35" s="8">
        <f>абс!AA35*100000/'на 100 тыс'!$B35*2.011</f>
        <v>34.23160806425874</v>
      </c>
      <c r="AF35" s="22">
        <f>абс!AB35*100000/'на 100 тыс'!$C35*2.017</f>
        <v>23.696970991583715</v>
      </c>
      <c r="AG35" s="7">
        <f>абс!AC35*100000/'на 100 тыс'!$B35*2.011</f>
        <v>124.08957923293794</v>
      </c>
      <c r="AH35" s="22">
        <f>абс!AD35*100000/'на 100 тыс'!$C35*2.017</f>
        <v>140.0275558593583</v>
      </c>
      <c r="AI35" s="7">
        <f>абс!AE35*100000/'на 100 тыс'!$B35*2.011</f>
        <v>40.650034576307256</v>
      </c>
      <c r="AJ35" s="22">
        <f>абс!AF35*100000/'на 100 тыс'!$C35*2.017</f>
        <v>25.851241081727686</v>
      </c>
      <c r="AK35" s="7">
        <f>абс!AG35*100000/'на 100 тыс'!$B35*2.011</f>
        <v>222.50545241768182</v>
      </c>
      <c r="AL35" s="22">
        <f>абс!AH35*100000/'на 100 тыс'!$C35*2.017</f>
        <v>68.93664288460717</v>
      </c>
      <c r="AM35" s="7">
        <f>абс!AI35*100000/'на 100 тыс'!$B35*2.011</f>
        <v>94.13692217671154</v>
      </c>
      <c r="AN35" s="22">
        <f>абс!AJ35*100000/'на 100 тыс'!$C35*2.017</f>
        <v>84.01653351561498</v>
      </c>
      <c r="AO35" s="13">
        <f>абс!AK35*100000/'на 100 тыс'!$B35*2.011</f>
        <v>85.57902016064685</v>
      </c>
      <c r="AP35" s="22">
        <f>абс!AL35*100000/'на 100 тыс'!$C35*2.017</f>
        <v>79.70799333532703</v>
      </c>
      <c r="AQ35" s="7">
        <f>абс!AM35*100000/'на 100 тыс'!$B35*2.011</f>
        <v>29.952657056226396</v>
      </c>
      <c r="AR35" s="22">
        <f>абс!AN35*100000/'на 100 тыс'!$C35*2.017</f>
        <v>71.09091297475115</v>
      </c>
    </row>
    <row r="36" spans="1:44" ht="12.75">
      <c r="A36" s="3" t="s">
        <v>30</v>
      </c>
      <c r="B36" s="38">
        <v>49733</v>
      </c>
      <c r="C36" s="38">
        <v>49617</v>
      </c>
      <c r="D36" s="7">
        <f>абс!B36*100000/'на 100 тыс'!$B36*2.011</f>
        <v>198.13604648824725</v>
      </c>
      <c r="E36" s="8">
        <f>абс!C36*100000/'на 100 тыс'!$C36*2.017</f>
        <v>142.27986375637383</v>
      </c>
      <c r="F36" s="8">
        <f>абс!D36*100000/'на 100 тыс'!$B36*2.011</f>
        <v>198.13604648824725</v>
      </c>
      <c r="G36" s="22">
        <f>абс!E36*100000/'на 100 тыс'!$C36*2.017</f>
        <v>134.14958582743816</v>
      </c>
      <c r="H36" s="7">
        <f>абс!F36*100000/'на 100 тыс'!$B36*2.011</f>
        <v>327.53101562342914</v>
      </c>
      <c r="I36" s="8">
        <f>абс!G36*100000/'на 100 тыс'!$C36*2.017</f>
        <v>605.7057057057057</v>
      </c>
      <c r="J36" s="8">
        <f>абс!H36*100000/'на 100 тыс'!$B36*2.011</f>
        <v>165.7873042044518</v>
      </c>
      <c r="K36" s="8">
        <f>абс!I36*100000/'на 100 тыс'!$C36*2.017</f>
        <v>353.66708990870063</v>
      </c>
      <c r="L36" s="8">
        <f>абс!J36*100000/'на 100 тыс'!$B36*2.011</f>
        <v>24.261556712846602</v>
      </c>
      <c r="M36" s="8">
        <f>абс!K36*100000/'на 100 тыс'!$C36*2.017</f>
        <v>32.52111171574259</v>
      </c>
      <c r="N36" s="8">
        <f>абс!L36*100000/'на 100 тыс'!$B36*2.011</f>
        <v>109.17700520780971</v>
      </c>
      <c r="O36" s="8">
        <f>абс!M36*100000/'на 100 тыс'!$C36*2.017</f>
        <v>162.60555857871293</v>
      </c>
      <c r="P36" s="8">
        <f>абс!N36*100000/'на 100 тыс'!$B36*2.011</f>
        <v>97.04622685138641</v>
      </c>
      <c r="Q36" s="8">
        <f>абс!O36*100000/'на 100 тыс'!$C36*2.017</f>
        <v>130.08444686297037</v>
      </c>
      <c r="R36" s="8">
        <f>абс!P36*100000/'на 100 тыс'!$C36*2.011</f>
        <v>12.15913900477659</v>
      </c>
      <c r="S36" s="22" t="e">
        <f>абс!#REF!*100000/'на 100 тыс'!$C36*1</f>
        <v>#REF!</v>
      </c>
      <c r="T36" s="215">
        <f>абс!P36*100000/'на 100 тыс'!$B36*2.011</f>
        <v>12.130778356423301</v>
      </c>
      <c r="U36" s="22">
        <f>абс!Q36*100000/'на 100 тыс'!$C36*2.017</f>
        <v>4.065138964467824</v>
      </c>
      <c r="V36" s="7">
        <f>абс!R36*100000/'на 100 тыс'!$B36*2.011</f>
        <v>32.348742283795474</v>
      </c>
      <c r="W36" s="8">
        <f>абс!S36*100000/'на 100 тыс'!$C36*2.017</f>
        <v>20.325694822339116</v>
      </c>
      <c r="X36" s="8">
        <f>абс!T36*100000/'на 100 тыс'!$B36*2.011</f>
        <v>12.130778356423301</v>
      </c>
      <c r="Y36" s="22">
        <f>абс!U36*100000/'на 100 тыс'!$C36*2.017</f>
        <v>4.065138964467824</v>
      </c>
      <c r="Z36" s="12" t="s">
        <v>30</v>
      </c>
      <c r="AA36" s="7">
        <f>абс!W36*100000/'на 100 тыс'!$B36*2.011</f>
        <v>121.307783564233</v>
      </c>
      <c r="AB36" s="8">
        <f>абс!X36*100000/'на 100 тыс'!$C36*2.017</f>
        <v>69.10736239595299</v>
      </c>
      <c r="AC36" s="8">
        <f>абс!Y36*100000/'на 100 тыс'!$B36*2.011</f>
        <v>8.087185570948868</v>
      </c>
      <c r="AD36" s="8">
        <f>абс!Z36*100000/'на 100 тыс'!$C36*2.017</f>
        <v>0</v>
      </c>
      <c r="AE36" s="8">
        <f>абс!AA36*100000/'на 100 тыс'!$B36*2.011</f>
        <v>16.174371141897737</v>
      </c>
      <c r="AF36" s="22">
        <f>абс!AB36*100000/'на 100 тыс'!$C36*2.017</f>
        <v>20.325694822339116</v>
      </c>
      <c r="AG36" s="7">
        <f>абс!AC36*100000/'на 100 тыс'!$B36*2.011</f>
        <v>64.69748456759095</v>
      </c>
      <c r="AH36" s="22">
        <f>абс!AD36*100000/'на 100 тыс'!$C36*2.017</f>
        <v>97.56333514722776</v>
      </c>
      <c r="AI36" s="7">
        <f>абс!AE36*100000/'на 100 тыс'!$B36*2.011</f>
        <v>388.18490740554563</v>
      </c>
      <c r="AJ36" s="22">
        <f>абс!AF36*100000/'на 100 тыс'!$C36*2.017</f>
        <v>138.21472479190598</v>
      </c>
      <c r="AK36" s="7">
        <f>абс!AG36*100000/'на 100 тыс'!$B36*2.011</f>
        <v>0</v>
      </c>
      <c r="AL36" s="22">
        <f>абс!AH36*100000/'на 100 тыс'!$C36*2.017</f>
        <v>4.065138964467824</v>
      </c>
      <c r="AM36" s="7">
        <f>абс!AI36*100000/'на 100 тыс'!$B36*2.011</f>
        <v>68.74107735306536</v>
      </c>
      <c r="AN36" s="22">
        <f>абс!AJ36*100000/'на 100 тыс'!$C36*2.017</f>
        <v>89.43305721829212</v>
      </c>
      <c r="AO36" s="13">
        <f>абс!AK36*100000/'на 100 тыс'!$B36*2.011</f>
        <v>60.6538917821165</v>
      </c>
      <c r="AP36" s="22">
        <f>абс!AL36*100000/'на 100 тыс'!$C36*2.017</f>
        <v>81.30277928935647</v>
      </c>
      <c r="AQ36" s="7">
        <f>абс!AM36*100000/'на 100 тыс'!$B36*2.011</f>
        <v>16.174371141897737</v>
      </c>
      <c r="AR36" s="22">
        <f>абс!AN36*100000/'на 100 тыс'!$C36*2.017</f>
        <v>16.260555857871296</v>
      </c>
    </row>
    <row r="37" spans="1:44" ht="13.5" thickBot="1">
      <c r="A37" s="54" t="s">
        <v>31</v>
      </c>
      <c r="B37" s="55">
        <v>98569</v>
      </c>
      <c r="C37" s="55">
        <v>97910</v>
      </c>
      <c r="D37" s="56">
        <f>абс!B37*100000/'на 100 тыс'!$B37*2.011</f>
        <v>224.4214712536396</v>
      </c>
      <c r="E37" s="8">
        <f>абс!C37*100000/'на 100 тыс'!$C37*2.017</f>
        <v>210.1256255745072</v>
      </c>
      <c r="F37" s="57">
        <f>абс!D37*100000/'на 100 тыс'!$B37*2.011</f>
        <v>220.34108086720977</v>
      </c>
      <c r="G37" s="22">
        <f>абс!E37*100000/'на 100 тыс'!$C37*2.017</f>
        <v>208.06557042181595</v>
      </c>
      <c r="H37" s="56">
        <f>абс!F37*100000/'на 100 тыс'!$B37*2.011</f>
        <v>491.6870415647922</v>
      </c>
      <c r="I37" s="57">
        <f>абс!G37*100000/'на 100 тыс'!$C37*2.017</f>
        <v>453.21213359207434</v>
      </c>
      <c r="J37" s="57">
        <f>абс!H37*100000/'на 100 тыс'!$B37*2.011</f>
        <v>220.34108086720977</v>
      </c>
      <c r="K37" s="57">
        <f>абс!I37*100000/'на 100 тыс'!$C37*2.017</f>
        <v>259.56694923909714</v>
      </c>
      <c r="L37" s="57">
        <f>абс!J37*100000/'на 100 тыс'!$B37*2.011</f>
        <v>14.281366352504339</v>
      </c>
      <c r="M37" s="57">
        <f>абс!K37*100000/'на 100 тыс'!$C37*2.017</f>
        <v>22.660606679603717</v>
      </c>
      <c r="N37" s="57">
        <f>абс!L37*100000/'на 100 тыс'!$B37*2.011</f>
        <v>193.818543355416</v>
      </c>
      <c r="O37" s="57">
        <f>абс!M37*100000/'на 100 тыс'!$C37*2.017</f>
        <v>123.60330916147481</v>
      </c>
      <c r="P37" s="57">
        <f>абс!N37*100000/'на 100 тыс'!$B37*2.011</f>
        <v>79.56761253538131</v>
      </c>
      <c r="Q37" s="57">
        <f>абс!O37*100000/'на 100 тыс'!$C37*2.017</f>
        <v>59.741599428046165</v>
      </c>
      <c r="R37" s="57">
        <f>абс!P37*100000/'на 100 тыс'!$C37*2.011</f>
        <v>10.269635379430088</v>
      </c>
      <c r="S37" s="127" t="e">
        <f>абс!#REF!*100000/'на 100 тыс'!$C37*1</f>
        <v>#REF!</v>
      </c>
      <c r="T37" s="216">
        <f>абс!P37*100000/'на 100 тыс'!$B37*2.011</f>
        <v>10.200975966074527</v>
      </c>
      <c r="U37" s="127">
        <f>абс!Q37*100000/'на 100 тыс'!$C37*2.017</f>
        <v>10.300275763456234</v>
      </c>
      <c r="V37" s="56">
        <f>абс!R37*100000/'на 100 тыс'!$B37*2.011</f>
        <v>61.20585579644716</v>
      </c>
      <c r="W37" s="57">
        <f>абс!S37*100000/'на 100 тыс'!$C37*2.017</f>
        <v>55.62148912266367</v>
      </c>
      <c r="X37" s="57">
        <f>абс!T37*100000/'на 100 тыс'!$B37*2.011</f>
        <v>30.60292789822358</v>
      </c>
      <c r="Y37" s="127">
        <f>абс!U37*100000/'на 100 тыс'!$C37*2.017</f>
        <v>12.360330916147483</v>
      </c>
      <c r="Z37" s="105" t="s">
        <v>31</v>
      </c>
      <c r="AA37" s="56">
        <f>абс!W37*100000/'на 100 тыс'!$B37*2.011</f>
        <v>120.37151639967942</v>
      </c>
      <c r="AB37" s="57">
        <f>абс!X37*100000/'на 100 тыс'!$C37*2.017</f>
        <v>100.94270248187111</v>
      </c>
      <c r="AC37" s="57">
        <f>абс!Y37*100000/'на 100 тыс'!$B37*2.011</f>
        <v>6.120585579644716</v>
      </c>
      <c r="AD37" s="57">
        <f>абс!Z37*100000/'на 100 тыс'!$C37*2.017</f>
        <v>0</v>
      </c>
      <c r="AE37" s="57">
        <f>абс!AA37*100000/'на 100 тыс'!$B37*2.011</f>
        <v>30.60292789822358</v>
      </c>
      <c r="AF37" s="127">
        <f>абс!AB37*100000/'на 100 тыс'!$C37*2.017</f>
        <v>28.840772137677458</v>
      </c>
      <c r="AG37" s="56">
        <f>абс!AC37*100000/'на 100 тыс'!$B37*2.011</f>
        <v>114.25093082003471</v>
      </c>
      <c r="AH37" s="127">
        <f>абс!AD37*100000/'на 100 тыс'!$C37*2.017</f>
        <v>96.82259217648861</v>
      </c>
      <c r="AI37" s="56">
        <f>абс!AE37*100000/'на 100 тыс'!$B37*2.011</f>
        <v>53.045075023587536</v>
      </c>
      <c r="AJ37" s="127">
        <f>абс!AF37*100000/'на 100 тыс'!$C37*2.017</f>
        <v>179.22479828413847</v>
      </c>
      <c r="AK37" s="56">
        <f>абс!AG37*100000/'на 100 тыс'!$B37*2.011</f>
        <v>16.321561545719245</v>
      </c>
      <c r="AL37" s="127">
        <f>абс!AH37*100000/'на 100 тыс'!$C37*2.017</f>
        <v>18.540496374221224</v>
      </c>
      <c r="AM37" s="56">
        <f>абс!AI37*100000/'на 100 тыс'!$B37*2.011</f>
        <v>134.65288275218376</v>
      </c>
      <c r="AN37" s="127">
        <f>абс!AJ37*100000/'на 100 тыс'!$C37*2.017</f>
        <v>100.94270248187111</v>
      </c>
      <c r="AO37" s="58">
        <f>абс!AK37*100000/'на 100 тыс'!$B37*2.011</f>
        <v>106.09015004717507</v>
      </c>
      <c r="AP37" s="127">
        <f>абс!AL37*100000/'на 100 тыс'!$C37*2.017</f>
        <v>78.28209580226738</v>
      </c>
      <c r="AQ37" s="56">
        <f>абс!AM37*100000/'на 100 тыс'!$B37*2.011</f>
        <v>46.924489443942825</v>
      </c>
      <c r="AR37" s="127">
        <f>абс!AN37*100000/'на 100 тыс'!$C37*2.017</f>
        <v>65.9217648861199</v>
      </c>
    </row>
    <row r="38" spans="1:44" s="23" customFormat="1" ht="13.5" thickBot="1">
      <c r="A38" s="59" t="s">
        <v>32</v>
      </c>
      <c r="B38" s="60">
        <f>SUM(B33:B37)</f>
        <v>983927</v>
      </c>
      <c r="C38" s="60">
        <f>SUM(C33:C37)</f>
        <v>985495</v>
      </c>
      <c r="D38" s="78">
        <f>абс!B38*100000/'на 100 тыс'!$B38*2.011</f>
        <v>198.0491438897398</v>
      </c>
      <c r="E38" s="25">
        <f>абс!C38*100000/'на 100 тыс'!$C38*2.017</f>
        <v>175.19642413203516</v>
      </c>
      <c r="F38" s="131">
        <f>абс!D38*100000/'на 100 тыс'!$B38*2.011</f>
        <v>196.20967815701778</v>
      </c>
      <c r="G38" s="132">
        <f>абс!E38*100000/'на 100 тыс'!$C38*2.017</f>
        <v>172.33106205510936</v>
      </c>
      <c r="H38" s="25">
        <f>абс!F38*100000/'на 100 тыс'!$B38*2.011</f>
        <v>537.7371491990768</v>
      </c>
      <c r="I38" s="131">
        <f>абс!G38*100000/'на 100 тыс'!$C38*2.017</f>
        <v>563.0436481159214</v>
      </c>
      <c r="J38" s="131">
        <f>абс!H38*100000/'на 100 тыс'!$B38*2.011</f>
        <v>321.4977330635301</v>
      </c>
      <c r="K38" s="131">
        <f>абс!I38*100000/'на 100 тыс'!$C38*2.017</f>
        <v>340.15941227504953</v>
      </c>
      <c r="L38" s="131">
        <f>абс!J38*100000/'на 100 тыс'!$B38*2.011</f>
        <v>35.56300416595947</v>
      </c>
      <c r="M38" s="131">
        <f>абс!K38*100000/'на 100 тыс'!$C38*2.017</f>
        <v>35.81702596157261</v>
      </c>
      <c r="N38" s="131">
        <f>абс!L38*100000/'на 100 тыс'!$B38*2.011</f>
        <v>133.8722283258819</v>
      </c>
      <c r="O38" s="131">
        <f>абс!M38*100000/'на 100 тыс'!$C38*2.017</f>
        <v>143.67744128585124</v>
      </c>
      <c r="P38" s="131">
        <f>абс!N38*100000/'на 100 тыс'!$B38*2.011</f>
        <v>79.09702650704779</v>
      </c>
      <c r="Q38" s="132">
        <f>абс!O38*100000/'на 100 тыс'!$C38*2.017</f>
        <v>93.12426750008879</v>
      </c>
      <c r="R38" s="118">
        <f>абс!P38*100000/'на 100 тыс'!$C38*2.011</f>
        <v>5.101497217134536</v>
      </c>
      <c r="S38" s="78" t="e">
        <f>абс!#REF!*100000/'на 100 тыс'!$C38*1</f>
        <v>#REF!</v>
      </c>
      <c r="T38" s="78">
        <f>абс!P38*100000/'на 100 тыс'!$B38*2.011</f>
        <v>5.109627035339003</v>
      </c>
      <c r="U38" s="132">
        <f>абс!Q38*100000/'на 100 тыс'!$C38*2.017</f>
        <v>4.707380554949543</v>
      </c>
      <c r="V38" s="25">
        <f>абс!R38*100000/'на 100 тыс'!$B38*2.011</f>
        <v>46.80418364370528</v>
      </c>
      <c r="W38" s="131">
        <f>абс!S38*100000/'на 100 тыс'!$C38*2.017</f>
        <v>46.6644681099346</v>
      </c>
      <c r="X38" s="131">
        <f>абс!T38*100000/'на 100 тыс'!$B38*2.011</f>
        <v>17.577117001566176</v>
      </c>
      <c r="Y38" s="132">
        <f>абс!U38*100000/'на 100 тыс'!$C38*2.017</f>
        <v>22.10422173628481</v>
      </c>
      <c r="Z38" s="61" t="s">
        <v>32</v>
      </c>
      <c r="AA38" s="25">
        <f>абс!W38*100000/'на 100 тыс'!$B38*2.011</f>
        <v>104.84954676515636</v>
      </c>
      <c r="AB38" s="131">
        <f>абс!X38*100000/'на 100 тыс'!$C38*2.017</f>
        <v>94.5569485385517</v>
      </c>
      <c r="AC38" s="131">
        <f>абс!Y38*100000/'на 100 тыс'!$B38*2.011</f>
        <v>5.314012116752564</v>
      </c>
      <c r="AD38" s="131">
        <f>абс!Z38*100000/'на 100 тыс'!$C38*2.017</f>
        <v>6.344730313192862</v>
      </c>
      <c r="AE38" s="131">
        <f>абс!AA38*100000/'на 100 тыс'!$B38*2.011</f>
        <v>25.95690533952214</v>
      </c>
      <c r="AF38" s="132">
        <f>абс!AB38*100000/'на 100 тыс'!$C38*2.017</f>
        <v>23.536902774747716</v>
      </c>
      <c r="AG38" s="25">
        <f>абс!AC38*100000/'на 100 тыс'!$B38*2.011</f>
        <v>83.5934982981461</v>
      </c>
      <c r="AH38" s="132">
        <f>абс!AD38*100000/'на 100 тыс'!$C38*2.017</f>
        <v>84.73284998909178</v>
      </c>
      <c r="AI38" s="25">
        <f>абс!AE38*100000/'на 100 тыс'!$B38*2.011</f>
        <v>61.72429458689517</v>
      </c>
      <c r="AJ38" s="132">
        <f>абс!AF38*100000/'на 100 тыс'!$C38*2.017</f>
        <v>69.9967021649019</v>
      </c>
      <c r="AK38" s="25">
        <f>абс!AG38*100000/'на 100 тыс'!$B38*2.011</f>
        <v>33.314768270410305</v>
      </c>
      <c r="AL38" s="132">
        <f>абс!AH38*100000/'на 100 тыс'!$C38*2.017</f>
        <v>16.782835021994025</v>
      </c>
      <c r="AM38" s="25">
        <f>абс!AI38*100000/'на 100 тыс'!$B38*2.011</f>
        <v>72.96547406464099</v>
      </c>
      <c r="AN38" s="132">
        <f>абс!AJ38*100000/'на 100 тыс'!$C38*2.017</f>
        <v>57.51191025829659</v>
      </c>
      <c r="AO38" s="25">
        <f>абс!AK38*100000/'на 100 тыс'!$B38*2.011</f>
        <v>56.81905263296973</v>
      </c>
      <c r="AP38" s="132">
        <f>абс!AL38*100000/'на 100 тыс'!$C38*2.017</f>
        <v>40.319737796741734</v>
      </c>
      <c r="AQ38" s="25">
        <f>абс!AM38*100000/'на 100 тыс'!$B38*2.011</f>
        <v>26.161290420935703</v>
      </c>
      <c r="AR38" s="132">
        <f>абс!AN38*100000/'на 100 тыс'!$C38*2.017</f>
        <v>28.858289489038505</v>
      </c>
    </row>
    <row r="39" spans="1:44" ht="13.5" thickBot="1">
      <c r="A39" s="128" t="s">
        <v>33</v>
      </c>
      <c r="B39" s="79">
        <f>B36+B23</f>
        <v>76735</v>
      </c>
      <c r="C39" s="79">
        <f>C36+C23</f>
        <v>76110</v>
      </c>
      <c r="D39" s="7">
        <f>абс!B39*100000/'на 100 тыс'!$B39*2.011</f>
        <v>183.44953411090114</v>
      </c>
      <c r="E39" s="8">
        <f>абс!C39*100000/'на 100 тыс'!$C39*2.017</f>
        <v>148.40625410589934</v>
      </c>
      <c r="F39" s="8">
        <f>абс!D39*100000/'на 100 тыс'!$B39*2.011</f>
        <v>183.44953411090114</v>
      </c>
      <c r="G39" s="22">
        <f>абс!E39*100000/'на 100 тыс'!$C39*2.017</f>
        <v>140.45591906451187</v>
      </c>
      <c r="H39" s="7">
        <f>абс!F39*100000/'на 100 тыс'!$B39*2.011</f>
        <v>338.0712842900893</v>
      </c>
      <c r="I39" s="8">
        <f>абс!G39*100000/'на 100 тыс'!$C39*2.017</f>
        <v>556.5234528971225</v>
      </c>
      <c r="J39" s="8">
        <f>абс!H39*100000/'на 100 тыс'!$B39*2.011</f>
        <v>186.0702417410569</v>
      </c>
      <c r="K39" s="8">
        <f>абс!I39*100000/'на 100 тыс'!$C39*2.017</f>
        <v>307.4129549336487</v>
      </c>
      <c r="L39" s="8">
        <f>абс!J39*100000/'на 100 тыс'!$B39*2.011</f>
        <v>18.344953411090117</v>
      </c>
      <c r="M39" s="8">
        <f>абс!K39*100000/'на 100 тыс'!$C39*2.017</f>
        <v>26.501116804624882</v>
      </c>
      <c r="N39" s="8">
        <f>абс!L39*100000/'на 100 тыс'!$B39*2.011</f>
        <v>89.10405942529485</v>
      </c>
      <c r="O39" s="8">
        <f>абс!M39*100000/'на 100 тыс'!$C39*2.017</f>
        <v>156.3565891472868</v>
      </c>
      <c r="P39" s="8">
        <f>абс!N39*100000/'на 100 тыс'!$B39*2.011</f>
        <v>76.0005212745162</v>
      </c>
      <c r="Q39" s="8">
        <f>абс!O39*100000/'на 100 тыс'!$C39*2.017</f>
        <v>113.954802259887</v>
      </c>
      <c r="R39" s="8">
        <f>абс!P39*100000/'на 100 тыс'!$C39*2.011</f>
        <v>10.568913414794377</v>
      </c>
      <c r="S39" s="135" t="e">
        <f>абс!#REF!*100000/'на 100 тыс'!$C39*1</f>
        <v>#REF!</v>
      </c>
      <c r="T39" s="215">
        <f>абс!P39*100000/'на 100 тыс'!$B39*2.011</f>
        <v>10.482830520622922</v>
      </c>
      <c r="U39" s="22">
        <f>абс!Q39*100000/'на 100 тыс'!$C39*2.017</f>
        <v>5.300223360924977</v>
      </c>
      <c r="V39" s="7">
        <f>абс!R39*100000/'на 100 тыс'!$B39*2.011</f>
        <v>49.79344497295889</v>
      </c>
      <c r="W39" s="8">
        <f>абс!S39*100000/'на 100 тыс'!$C39*2.017</f>
        <v>21.200893443699908</v>
      </c>
      <c r="X39" s="8">
        <f>абс!T39*100000/'на 100 тыс'!$B39*2.011</f>
        <v>13.103538150778656</v>
      </c>
      <c r="Y39" s="22">
        <f>абс!U39*100000/'на 100 тыс'!$C39*2.017</f>
        <v>2.6501116804624885</v>
      </c>
      <c r="Z39" s="129" t="s">
        <v>33</v>
      </c>
      <c r="AA39" s="7">
        <f>абс!W39*100000/'на 100 тыс'!$B39*2.011</f>
        <v>149.38033491887668</v>
      </c>
      <c r="AB39" s="8">
        <f>абс!X39*100000/'на 100 тыс'!$C39*2.017</f>
        <v>84.80357377479963</v>
      </c>
      <c r="AC39" s="8">
        <f>абс!Y39*100000/'на 100 тыс'!$B39*2.011</f>
        <v>10.482830520622922</v>
      </c>
      <c r="AD39" s="8">
        <f>абс!Z39*100000/'на 100 тыс'!$C39*2.017</f>
        <v>2.6501116804624885</v>
      </c>
      <c r="AE39" s="8">
        <f>абс!AA39*100000/'на 100 тыс'!$B39*2.011</f>
        <v>34.069199192024506</v>
      </c>
      <c r="AF39" s="22">
        <f>абс!AB39*100000/'на 100 тыс'!$C39*2.017</f>
        <v>37.101563526474834</v>
      </c>
      <c r="AG39" s="7">
        <f>абс!AC39*100000/'на 100 тыс'!$B39*2.011</f>
        <v>83.86264416498338</v>
      </c>
      <c r="AH39" s="22">
        <f>абс!AD39*100000/'на 100 тыс'!$C39*2.017</f>
        <v>108.65457889896203</v>
      </c>
      <c r="AI39" s="7">
        <f>абс!AE39*100000/'на 100 тыс'!$B39*2.011</f>
        <v>414.0718055646055</v>
      </c>
      <c r="AJ39" s="22">
        <f>абс!AF39*100000/'на 100 тыс'!$C39*2.017</f>
        <v>156.3565891472868</v>
      </c>
      <c r="AK39" s="7">
        <f>абс!AG39*100000/'на 100 тыс'!$B39*2.011</f>
        <v>0</v>
      </c>
      <c r="AL39" s="22">
        <f>абс!AH39*100000/'на 100 тыс'!$C39*2.017</f>
        <v>2.6501116804624885</v>
      </c>
      <c r="AM39" s="7">
        <f>абс!AI39*100000/'на 100 тыс'!$B39*2.011</f>
        <v>78.62122890467192</v>
      </c>
      <c r="AN39" s="22">
        <f>абс!AJ39*100000/'на 100 тыс'!$C39*2.017</f>
        <v>124.55524898173697</v>
      </c>
      <c r="AO39" s="13">
        <f>абс!AK39*100000/'на 100 тыс'!$B39*2.011</f>
        <v>65.51769075389328</v>
      </c>
      <c r="AP39" s="22">
        <f>абс!AL39*100000/'на 100 тыс'!$C39*2.017</f>
        <v>106.00446721849953</v>
      </c>
      <c r="AQ39" s="7">
        <f>абс!AM39*100000/'на 100 тыс'!$B39*2.011</f>
        <v>20.965661041245845</v>
      </c>
      <c r="AR39" s="22">
        <f>абс!AN39*100000/'на 100 тыс'!$C39*2.017</f>
        <v>18.550781763237417</v>
      </c>
    </row>
    <row r="40" spans="1:44" ht="13.5" thickBot="1">
      <c r="A40" s="109"/>
      <c r="B40" s="39"/>
      <c r="C40" s="35"/>
      <c r="D40" s="56"/>
      <c r="E40" s="57"/>
      <c r="F40" s="57"/>
      <c r="G40" s="127"/>
      <c r="H40" s="56"/>
      <c r="I40" s="57"/>
      <c r="J40" s="57"/>
      <c r="K40" s="57"/>
      <c r="L40" s="57"/>
      <c r="M40" s="57"/>
      <c r="N40" s="57"/>
      <c r="O40" s="57"/>
      <c r="P40" s="57"/>
      <c r="Q40" s="57"/>
      <c r="R40" s="57" t="e">
        <f>абс!P40*100000/'на 100 тыс'!$C40*2.011</f>
        <v>#DIV/0!</v>
      </c>
      <c r="S40" s="136"/>
      <c r="T40" s="216"/>
      <c r="U40" s="127"/>
      <c r="V40" s="56"/>
      <c r="W40" s="57"/>
      <c r="X40" s="57"/>
      <c r="Y40" s="127"/>
      <c r="Z40" s="130"/>
      <c r="AA40" s="56"/>
      <c r="AB40" s="57"/>
      <c r="AC40" s="57"/>
      <c r="AD40" s="57"/>
      <c r="AE40" s="57"/>
      <c r="AF40" s="127"/>
      <c r="AG40" s="56"/>
      <c r="AH40" s="127"/>
      <c r="AI40" s="56"/>
      <c r="AJ40" s="127"/>
      <c r="AK40" s="56"/>
      <c r="AL40" s="127"/>
      <c r="AM40" s="56"/>
      <c r="AN40" s="127"/>
      <c r="AO40" s="58"/>
      <c r="AP40" s="127"/>
      <c r="AQ40" s="56"/>
      <c r="AR40" s="127"/>
    </row>
    <row r="41" spans="1:44" s="23" customFormat="1" ht="13.5" thickBot="1">
      <c r="A41" s="59" t="s">
        <v>34</v>
      </c>
      <c r="B41" s="75">
        <v>1517134</v>
      </c>
      <c r="C41" s="76">
        <v>1516127</v>
      </c>
      <c r="D41" s="25">
        <v>197.7</v>
      </c>
      <c r="E41" s="131">
        <v>179.5</v>
      </c>
      <c r="F41" s="131">
        <v>195.5</v>
      </c>
      <c r="G41" s="132">
        <f>абс!E41*100000/'на 100 тыс'!$C41*2.017</f>
        <v>176.8053072071139</v>
      </c>
      <c r="H41" s="25">
        <v>557.6</v>
      </c>
      <c r="I41" s="131">
        <v>569.6</v>
      </c>
      <c r="J41" s="131">
        <v>329.2926895831603</v>
      </c>
      <c r="K41" s="131">
        <f>абс!I41*100000/'на 100 тыс'!$C41*2.017</f>
        <v>313.9657825498787</v>
      </c>
      <c r="L41" s="131">
        <f>абс!J41*100000/'на 100 тыс'!$B41*2.011</f>
        <v>30.487089472650407</v>
      </c>
      <c r="M41" s="131">
        <f>абс!K41*100000/'на 100 тыс'!$C41*2.017</f>
        <v>31.263541906449788</v>
      </c>
      <c r="N41" s="131">
        <v>135.2168049012977</v>
      </c>
      <c r="O41" s="131">
        <f>абс!M41*100000/'на 100 тыс'!$C41*2.017</f>
        <v>150.86321924218748</v>
      </c>
      <c r="P41" s="131">
        <f>абс!N41*100000/'на 100 тыс'!$B41*2.011</f>
        <v>80.19430056936302</v>
      </c>
      <c r="Q41" s="132">
        <f>абс!O41*100000/'на 100 тыс'!$C41*2.017</f>
        <v>90.86382605151152</v>
      </c>
      <c r="R41" s="118">
        <f>абс!P41*100000/'на 100 тыс'!$C41*2.011</f>
        <v>7.029951976318607</v>
      </c>
      <c r="S41" s="78" t="e">
        <f>абс!#REF!*100000/'на 100 тыс'!$C41*1</f>
        <v>#REF!</v>
      </c>
      <c r="T41" s="78">
        <v>7.025285835002051</v>
      </c>
      <c r="U41" s="132">
        <v>7.3</v>
      </c>
      <c r="V41" s="25">
        <v>57.9</v>
      </c>
      <c r="W41" s="131">
        <v>60</v>
      </c>
      <c r="X41" s="131">
        <f>абс!T41*100000/'на 100 тыс'!$B41*2.011</f>
        <v>18.424806246514812</v>
      </c>
      <c r="Y41" s="132">
        <f>абс!U41*100000/'на 100 тыс'!$C41*2.017</f>
        <v>23.946542736855154</v>
      </c>
      <c r="Z41" s="61" t="s">
        <v>34</v>
      </c>
      <c r="AA41" s="25">
        <v>130.5</v>
      </c>
      <c r="AB41" s="131">
        <v>108.6</v>
      </c>
      <c r="AC41" s="131">
        <v>7.688048649624886</v>
      </c>
      <c r="AD41" s="131">
        <v>8</v>
      </c>
      <c r="AE41" s="131">
        <v>40.4</v>
      </c>
      <c r="AF41" s="132">
        <v>33</v>
      </c>
      <c r="AG41" s="25">
        <v>83.6</v>
      </c>
      <c r="AH41" s="132">
        <v>86.8</v>
      </c>
      <c r="AI41" s="25">
        <f>абс!AE41*100000/'на 100 тыс'!$B41*2.011</f>
        <v>73.96433011190838</v>
      </c>
      <c r="AJ41" s="132">
        <f>абс!AF41*100000/'на 100 тыс'!$C41*2.017</f>
        <v>74.76642787840332</v>
      </c>
      <c r="AK41" s="25">
        <f>абс!AG41*100000/'на 100 тыс'!$B41*2.011</f>
        <v>45.06787139435278</v>
      </c>
      <c r="AL41" s="132">
        <f>абс!AH41*100000/'на 100 тыс'!$C41*2.017</f>
        <v>31.396578254987872</v>
      </c>
      <c r="AM41" s="25">
        <f>абс!AI41*100000/'на 100 тыс'!$B41*2.011</f>
        <v>82.05003645030696</v>
      </c>
      <c r="AN41" s="132">
        <f>абс!AJ41*100000/'на 100 тыс'!$C41*2.017</f>
        <v>70.11015567957038</v>
      </c>
      <c r="AO41" s="25">
        <f>абс!AK41*100000/'на 100 тыс'!$B41*2.011</f>
        <v>67.0715968398309</v>
      </c>
      <c r="AP41" s="132">
        <f>абс!AL41*100000/'на 100 тыс'!$C41*2.017</f>
        <v>53.347575763771765</v>
      </c>
      <c r="AQ41" s="25">
        <f>абс!AM41*100000/'на 100 тыс'!$B41*2.011</f>
        <v>28.896458717555603</v>
      </c>
      <c r="AR41" s="132">
        <f>абс!AN41*100000/'на 100 тыс'!$C41*2.017</f>
        <v>32.59390539183063</v>
      </c>
    </row>
    <row r="42" spans="1:44" s="23" customFormat="1" ht="13.5" thickBot="1">
      <c r="A42" s="59" t="s">
        <v>51</v>
      </c>
      <c r="B42" s="25"/>
      <c r="C42" s="78"/>
      <c r="D42" s="62">
        <v>196.2</v>
      </c>
      <c r="E42" s="62">
        <v>192.9</v>
      </c>
      <c r="F42" s="63">
        <v>193.5</v>
      </c>
      <c r="G42" s="66">
        <v>190.2</v>
      </c>
      <c r="H42" s="64">
        <v>642.7</v>
      </c>
      <c r="I42" s="65">
        <v>644.3</v>
      </c>
      <c r="J42" s="65"/>
      <c r="K42" s="65"/>
      <c r="L42" s="65"/>
      <c r="M42" s="65"/>
      <c r="N42" s="65"/>
      <c r="O42" s="65"/>
      <c r="P42" s="65"/>
      <c r="Q42" s="65"/>
      <c r="R42" s="65"/>
      <c r="S42" s="66"/>
      <c r="T42" s="62">
        <v>6.1</v>
      </c>
      <c r="U42" s="66">
        <v>6</v>
      </c>
      <c r="V42" s="64">
        <v>50.6</v>
      </c>
      <c r="W42" s="63">
        <v>49.4</v>
      </c>
      <c r="X42" s="64"/>
      <c r="Y42" s="66"/>
      <c r="Z42" s="137" t="s">
        <v>51</v>
      </c>
      <c r="AA42" s="223">
        <v>119.7</v>
      </c>
      <c r="AB42" s="224">
        <v>103.8</v>
      </c>
      <c r="AC42" s="224">
        <v>8.9</v>
      </c>
      <c r="AD42" s="224">
        <v>8.6</v>
      </c>
      <c r="AE42" s="224">
        <v>20.5</v>
      </c>
      <c r="AF42" s="225">
        <v>17.4</v>
      </c>
      <c r="AG42" s="64">
        <v>74</v>
      </c>
      <c r="AH42" s="66">
        <v>69.8</v>
      </c>
      <c r="AI42" s="64"/>
      <c r="AJ42" s="66"/>
      <c r="AK42" s="64"/>
      <c r="AL42" s="66"/>
      <c r="AM42" s="64"/>
      <c r="AN42" s="62"/>
      <c r="AO42" s="68"/>
      <c r="AP42" s="69"/>
      <c r="AQ42" s="133"/>
      <c r="AR42" s="69"/>
    </row>
    <row r="43" spans="1:44" s="23" customFormat="1" ht="13.5" thickBot="1">
      <c r="A43" s="26" t="s">
        <v>52</v>
      </c>
      <c r="B43" s="24"/>
      <c r="C43" s="51"/>
      <c r="D43" s="62">
        <v>203.4</v>
      </c>
      <c r="E43" s="62">
        <v>197.2</v>
      </c>
      <c r="F43" s="63">
        <v>200.8</v>
      </c>
      <c r="G43" s="66">
        <v>194.4</v>
      </c>
      <c r="H43" s="64">
        <v>635.5</v>
      </c>
      <c r="I43" s="65">
        <v>614.6</v>
      </c>
      <c r="J43" s="65">
        <v>336.4</v>
      </c>
      <c r="K43" s="65">
        <v>327.5</v>
      </c>
      <c r="L43" s="65">
        <v>44.4</v>
      </c>
      <c r="M43" s="65">
        <v>41.6</v>
      </c>
      <c r="N43" s="65">
        <v>197.5</v>
      </c>
      <c r="O43" s="65">
        <v>190.7</v>
      </c>
      <c r="P43" s="65"/>
      <c r="Q43" s="65"/>
      <c r="R43" s="65"/>
      <c r="S43" s="66"/>
      <c r="T43" s="134">
        <v>8.2</v>
      </c>
      <c r="U43" s="62">
        <v>6.9</v>
      </c>
      <c r="V43" s="64">
        <v>50.6</v>
      </c>
      <c r="W43" s="67">
        <v>46.2</v>
      </c>
      <c r="X43" s="64">
        <v>23.2</v>
      </c>
      <c r="Y43" s="66">
        <v>18.6</v>
      </c>
      <c r="Z43" s="138" t="s">
        <v>52</v>
      </c>
      <c r="AA43" s="67">
        <v>105.8</v>
      </c>
      <c r="AB43" s="65">
        <v>95.2</v>
      </c>
      <c r="AC43" s="65">
        <v>9</v>
      </c>
      <c r="AD43" s="65">
        <v>8.2</v>
      </c>
      <c r="AE43" s="65">
        <v>16.5</v>
      </c>
      <c r="AF43" s="66">
        <v>14.3</v>
      </c>
      <c r="AG43" s="64">
        <v>67.2</v>
      </c>
      <c r="AH43" s="66">
        <v>64.3</v>
      </c>
      <c r="AI43" s="64"/>
      <c r="AJ43" s="66">
        <v>68.5</v>
      </c>
      <c r="AK43" s="64"/>
      <c r="AL43" s="66"/>
      <c r="AM43" s="64"/>
      <c r="AN43" s="62"/>
      <c r="AO43" s="68"/>
      <c r="AP43" s="69"/>
      <c r="AQ43" s="133"/>
      <c r="AR43" s="69"/>
    </row>
  </sheetData>
  <sheetProtection/>
  <mergeCells count="28">
    <mergeCell ref="AO4:AP5"/>
    <mergeCell ref="AQ4:AR5"/>
    <mergeCell ref="AG4:AH5"/>
    <mergeCell ref="AI4:AJ5"/>
    <mergeCell ref="AK4:AL5"/>
    <mergeCell ref="T4:U5"/>
    <mergeCell ref="V4:W5"/>
    <mergeCell ref="AM4:AN5"/>
    <mergeCell ref="AC5:AD5"/>
    <mergeCell ref="AE5:AF5"/>
    <mergeCell ref="A2:Q2"/>
    <mergeCell ref="H5:I5"/>
    <mergeCell ref="J5:K5"/>
    <mergeCell ref="L5:M5"/>
    <mergeCell ref="N5:O5"/>
    <mergeCell ref="B4:C5"/>
    <mergeCell ref="H4:S4"/>
    <mergeCell ref="A4:A6"/>
    <mergeCell ref="E3:P3"/>
    <mergeCell ref="AA5:AB5"/>
    <mergeCell ref="AA4:AF4"/>
    <mergeCell ref="Z4:Z6"/>
    <mergeCell ref="F5:G5"/>
    <mergeCell ref="R5:S5"/>
    <mergeCell ref="P5:Q5"/>
    <mergeCell ref="D4:G4"/>
    <mergeCell ref="D5:E5"/>
    <mergeCell ref="X4:Y5"/>
  </mergeCells>
  <printOptions/>
  <pageMargins left="0" right="0" top="0" bottom="0" header="0" footer="0"/>
  <pageSetup horizontalDpi="600" verticalDpi="600" orientation="landscape" paperSize="9" scale="69" r:id="rId1"/>
  <colBreaks count="1" manualBreakCount="1">
    <brk id="25" min="1" max="42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W76"/>
  <sheetViews>
    <sheetView zoomScalePageLayoutView="0" workbookViewId="0" topLeftCell="A34">
      <selection activeCell="E43" sqref="E43:T76"/>
    </sheetView>
  </sheetViews>
  <sheetFormatPr defaultColWidth="9.00390625" defaultRowHeight="12.75"/>
  <cols>
    <col min="1" max="1" width="21.375" style="0" customWidth="1"/>
    <col min="3" max="3" width="9.625" style="0" bestFit="1" customWidth="1"/>
    <col min="4" max="4" width="10.375" style="0" customWidth="1"/>
    <col min="7" max="8" width="10.875" style="0" customWidth="1"/>
    <col min="9" max="9" width="12.00390625" style="0" customWidth="1"/>
    <col min="10" max="10" width="11.00390625" style="0" customWidth="1"/>
    <col min="11" max="13" width="11.125" style="0" customWidth="1"/>
    <col min="14" max="14" width="10.75390625" style="0" customWidth="1"/>
    <col min="15" max="15" width="10.875" style="0" hidden="1" customWidth="1"/>
    <col min="16" max="19" width="11.125" style="0" hidden="1" customWidth="1"/>
    <col min="20" max="20" width="9.375" style="0" hidden="1" customWidth="1"/>
    <col min="21" max="21" width="13.125" style="0" customWidth="1"/>
    <col min="22" max="22" width="11.375" style="0" customWidth="1"/>
    <col min="23" max="23" width="10.00390625" style="0" customWidth="1"/>
  </cols>
  <sheetData>
    <row r="2" spans="1:8" ht="12.75">
      <c r="A2" s="107" t="s">
        <v>75</v>
      </c>
      <c r="B2" s="107"/>
      <c r="C2" s="107"/>
      <c r="D2" s="107"/>
      <c r="E2" s="107"/>
      <c r="F2" s="107"/>
      <c r="G2" s="107"/>
      <c r="H2" s="107"/>
    </row>
    <row r="3" ht="13.5" thickBot="1"/>
    <row r="4" spans="1:4" ht="13.5" customHeight="1" thickBot="1">
      <c r="A4" s="151" t="s">
        <v>0</v>
      </c>
      <c r="B4" s="163" t="s">
        <v>46</v>
      </c>
      <c r="C4" s="167"/>
      <c r="D4" s="164"/>
    </row>
    <row r="5" spans="1:23" ht="13.5" customHeight="1" thickBot="1">
      <c r="A5" s="152"/>
      <c r="B5" s="169"/>
      <c r="C5" s="170"/>
      <c r="D5" s="171"/>
      <c r="E5" s="208" t="s">
        <v>54</v>
      </c>
      <c r="F5" s="208"/>
      <c r="G5" s="208"/>
      <c r="H5" s="208"/>
      <c r="I5" s="208"/>
      <c r="J5" s="208"/>
      <c r="K5" s="208"/>
      <c r="L5" s="208"/>
      <c r="M5" s="208"/>
      <c r="N5" s="208"/>
      <c r="O5" s="208"/>
      <c r="P5" s="208"/>
      <c r="Q5" s="208"/>
      <c r="R5" s="208"/>
      <c r="S5" s="208"/>
      <c r="T5" s="208"/>
      <c r="U5" s="205" t="s">
        <v>78</v>
      </c>
      <c r="V5" s="206"/>
      <c r="W5" s="207"/>
    </row>
    <row r="6" spans="1:23" ht="13.5" thickBot="1">
      <c r="A6" s="153"/>
      <c r="B6" s="70">
        <v>2015</v>
      </c>
      <c r="C6" s="33">
        <v>2016</v>
      </c>
      <c r="D6" s="35" t="s">
        <v>76</v>
      </c>
      <c r="E6" s="53">
        <v>2013</v>
      </c>
      <c r="F6" s="34">
        <v>2014</v>
      </c>
      <c r="G6" s="36">
        <v>2015</v>
      </c>
      <c r="H6" s="126">
        <v>2016</v>
      </c>
      <c r="I6" s="108" t="s">
        <v>68</v>
      </c>
      <c r="J6" s="108" t="s">
        <v>69</v>
      </c>
      <c r="K6" s="108" t="s">
        <v>70</v>
      </c>
      <c r="L6" s="108" t="s">
        <v>71</v>
      </c>
      <c r="M6" s="108" t="s">
        <v>72</v>
      </c>
      <c r="N6" s="108" t="s">
        <v>76</v>
      </c>
      <c r="O6" s="108" t="s">
        <v>59</v>
      </c>
      <c r="P6" s="108" t="s">
        <v>60</v>
      </c>
      <c r="Q6" s="108" t="s">
        <v>61</v>
      </c>
      <c r="R6" s="108" t="s">
        <v>62</v>
      </c>
      <c r="S6" s="108" t="s">
        <v>63</v>
      </c>
      <c r="T6" s="109" t="s">
        <v>64</v>
      </c>
      <c r="U6" s="83" t="s">
        <v>65</v>
      </c>
      <c r="V6" s="84" t="s">
        <v>57</v>
      </c>
      <c r="W6" s="85" t="s">
        <v>58</v>
      </c>
    </row>
    <row r="7" spans="1:23" ht="12.75">
      <c r="A7" s="28" t="s">
        <v>1</v>
      </c>
      <c r="B7" s="19">
        <v>38</v>
      </c>
      <c r="C7" s="46">
        <v>21</v>
      </c>
      <c r="D7" s="45">
        <f>абс!AJ7</f>
        <v>12</v>
      </c>
      <c r="E7" s="143">
        <v>49</v>
      </c>
      <c r="F7" s="30">
        <v>36</v>
      </c>
      <c r="G7" s="30">
        <v>17</v>
      </c>
      <c r="H7" s="30">
        <v>23</v>
      </c>
      <c r="I7" s="30">
        <v>3</v>
      </c>
      <c r="J7" s="30">
        <v>6</v>
      </c>
      <c r="K7" s="30">
        <v>6</v>
      </c>
      <c r="L7" s="29">
        <v>7</v>
      </c>
      <c r="M7" s="46">
        <v>11</v>
      </c>
      <c r="N7" s="46">
        <v>11</v>
      </c>
      <c r="O7" s="29">
        <v>15</v>
      </c>
      <c r="P7" s="30">
        <v>15</v>
      </c>
      <c r="Q7" s="99">
        <v>17</v>
      </c>
      <c r="R7" s="27">
        <v>19</v>
      </c>
      <c r="S7" s="27">
        <v>22</v>
      </c>
      <c r="T7" s="99"/>
      <c r="U7" s="110">
        <v>143</v>
      </c>
      <c r="V7" s="124">
        <f>N7*100/U7</f>
        <v>7.6923076923076925</v>
      </c>
      <c r="W7" s="125">
        <f>D7*100/U7</f>
        <v>8.391608391608392</v>
      </c>
    </row>
    <row r="8" spans="1:23" ht="12.75">
      <c r="A8" s="3" t="s">
        <v>2</v>
      </c>
      <c r="B8" s="20">
        <v>71</v>
      </c>
      <c r="C8" s="31">
        <v>41</v>
      </c>
      <c r="D8" s="21">
        <f>абс!AJ8</f>
        <v>16</v>
      </c>
      <c r="E8" s="144">
        <v>111</v>
      </c>
      <c r="F8" s="27">
        <v>60</v>
      </c>
      <c r="G8" s="27">
        <v>35</v>
      </c>
      <c r="H8" s="27">
        <v>34</v>
      </c>
      <c r="I8" s="27">
        <v>4</v>
      </c>
      <c r="J8" s="27">
        <v>5</v>
      </c>
      <c r="K8" s="27">
        <v>7</v>
      </c>
      <c r="L8" s="27">
        <v>13</v>
      </c>
      <c r="M8" s="31">
        <v>15</v>
      </c>
      <c r="N8" s="31">
        <v>16</v>
      </c>
      <c r="O8" s="27">
        <v>22</v>
      </c>
      <c r="P8" s="27">
        <v>24</v>
      </c>
      <c r="Q8" s="99">
        <v>26</v>
      </c>
      <c r="R8" s="27">
        <v>29</v>
      </c>
      <c r="S8" s="27">
        <v>32</v>
      </c>
      <c r="T8" s="100"/>
      <c r="U8" s="111">
        <v>223</v>
      </c>
      <c r="V8" s="124">
        <f aca="true" t="shared" si="0" ref="V8:V38">N8*100/U8</f>
        <v>7.174887892376682</v>
      </c>
      <c r="W8" s="125">
        <f aca="true" t="shared" si="1" ref="W8:W38">D8*100/U8</f>
        <v>7.174887892376682</v>
      </c>
    </row>
    <row r="9" spans="1:23" ht="12.75">
      <c r="A9" s="3" t="s">
        <v>3</v>
      </c>
      <c r="B9" s="20">
        <v>32</v>
      </c>
      <c r="C9" s="31">
        <v>17</v>
      </c>
      <c r="D9" s="21">
        <f>абс!AJ9</f>
        <v>7</v>
      </c>
      <c r="E9" s="144">
        <v>60</v>
      </c>
      <c r="F9" s="27">
        <v>28</v>
      </c>
      <c r="G9" s="27">
        <v>12</v>
      </c>
      <c r="H9" s="27">
        <v>13</v>
      </c>
      <c r="I9" s="27">
        <v>2</v>
      </c>
      <c r="J9" s="27">
        <v>4</v>
      </c>
      <c r="K9" s="27">
        <v>4</v>
      </c>
      <c r="L9" s="27">
        <v>5</v>
      </c>
      <c r="M9" s="31">
        <v>6</v>
      </c>
      <c r="N9" s="31">
        <v>7</v>
      </c>
      <c r="O9" s="27">
        <v>10</v>
      </c>
      <c r="P9" s="27">
        <v>10</v>
      </c>
      <c r="Q9" s="99">
        <v>10</v>
      </c>
      <c r="R9" s="27">
        <v>10</v>
      </c>
      <c r="S9" s="27">
        <v>11</v>
      </c>
      <c r="T9" s="100"/>
      <c r="U9" s="111">
        <v>117</v>
      </c>
      <c r="V9" s="124">
        <f t="shared" si="0"/>
        <v>5.982905982905983</v>
      </c>
      <c r="W9" s="125">
        <f>D9*100/U9</f>
        <v>5.982905982905983</v>
      </c>
    </row>
    <row r="10" spans="1:23" ht="12.75">
      <c r="A10" s="3" t="s">
        <v>4</v>
      </c>
      <c r="B10" s="20">
        <v>15</v>
      </c>
      <c r="C10" s="31">
        <v>19</v>
      </c>
      <c r="D10" s="21">
        <f>абс!AJ10</f>
        <v>4</v>
      </c>
      <c r="E10" s="144">
        <v>5</v>
      </c>
      <c r="F10" s="27">
        <v>14</v>
      </c>
      <c r="G10" s="27">
        <v>16</v>
      </c>
      <c r="H10" s="27">
        <v>8</v>
      </c>
      <c r="I10" s="27"/>
      <c r="J10" s="27"/>
      <c r="K10" s="27"/>
      <c r="L10" s="27">
        <v>1</v>
      </c>
      <c r="M10" s="31">
        <v>2</v>
      </c>
      <c r="N10" s="31">
        <v>2</v>
      </c>
      <c r="O10" s="27">
        <v>7</v>
      </c>
      <c r="P10" s="27">
        <v>7</v>
      </c>
      <c r="Q10" s="99">
        <v>7</v>
      </c>
      <c r="R10" s="27">
        <v>8</v>
      </c>
      <c r="S10" s="27">
        <v>8</v>
      </c>
      <c r="T10" s="100"/>
      <c r="U10" s="111">
        <v>145</v>
      </c>
      <c r="V10" s="124">
        <f t="shared" si="0"/>
        <v>1.3793103448275863</v>
      </c>
      <c r="W10" s="125">
        <f t="shared" si="1"/>
        <v>2.7586206896551726</v>
      </c>
    </row>
    <row r="11" spans="1:23" ht="12.75">
      <c r="A11" s="3" t="s">
        <v>5</v>
      </c>
      <c r="B11" s="20">
        <v>36</v>
      </c>
      <c r="C11" s="31">
        <v>22</v>
      </c>
      <c r="D11" s="21">
        <f>абс!AJ11</f>
        <v>9</v>
      </c>
      <c r="E11" s="144">
        <v>34</v>
      </c>
      <c r="F11" s="27">
        <v>36</v>
      </c>
      <c r="G11" s="27">
        <v>20</v>
      </c>
      <c r="H11" s="27">
        <v>13</v>
      </c>
      <c r="I11" s="27">
        <v>1</v>
      </c>
      <c r="J11" s="27">
        <v>6</v>
      </c>
      <c r="K11" s="27">
        <v>6</v>
      </c>
      <c r="L11" s="27">
        <v>6</v>
      </c>
      <c r="M11" s="31">
        <v>6</v>
      </c>
      <c r="N11" s="31">
        <v>6</v>
      </c>
      <c r="O11" s="27">
        <v>9</v>
      </c>
      <c r="P11" s="27">
        <v>9</v>
      </c>
      <c r="Q11" s="99">
        <v>9</v>
      </c>
      <c r="R11" s="27">
        <v>10</v>
      </c>
      <c r="S11" s="27">
        <v>10</v>
      </c>
      <c r="T11" s="100"/>
      <c r="U11" s="111">
        <v>147</v>
      </c>
      <c r="V11" s="124">
        <f t="shared" si="0"/>
        <v>4.081632653061225</v>
      </c>
      <c r="W11" s="125">
        <f t="shared" si="1"/>
        <v>6.122448979591836</v>
      </c>
    </row>
    <row r="12" spans="1:23" ht="12.75">
      <c r="A12" s="3" t="s">
        <v>6</v>
      </c>
      <c r="B12" s="20">
        <v>11</v>
      </c>
      <c r="C12" s="31">
        <v>9</v>
      </c>
      <c r="D12" s="21">
        <f>абс!AJ12</f>
        <v>5</v>
      </c>
      <c r="E12" s="144">
        <v>42</v>
      </c>
      <c r="F12" s="27">
        <v>11</v>
      </c>
      <c r="G12" s="27">
        <v>5</v>
      </c>
      <c r="H12" s="27">
        <v>8</v>
      </c>
      <c r="I12" s="27">
        <v>1</v>
      </c>
      <c r="J12" s="27">
        <v>1</v>
      </c>
      <c r="K12" s="27">
        <v>2</v>
      </c>
      <c r="L12" s="27">
        <v>2</v>
      </c>
      <c r="M12" s="31">
        <v>3</v>
      </c>
      <c r="N12" s="31">
        <v>5</v>
      </c>
      <c r="O12" s="27">
        <v>7</v>
      </c>
      <c r="P12" s="27">
        <v>8</v>
      </c>
      <c r="Q12" s="99">
        <v>8</v>
      </c>
      <c r="R12" s="27">
        <v>8</v>
      </c>
      <c r="S12" s="27">
        <v>8</v>
      </c>
      <c r="T12" s="100"/>
      <c r="U12" s="111">
        <v>71</v>
      </c>
      <c r="V12" s="124">
        <f t="shared" si="0"/>
        <v>7.042253521126761</v>
      </c>
      <c r="W12" s="125">
        <f t="shared" si="1"/>
        <v>7.042253521126761</v>
      </c>
    </row>
    <row r="13" spans="1:23" ht="12.75">
      <c r="A13" s="3" t="s">
        <v>7</v>
      </c>
      <c r="B13" s="20">
        <v>36</v>
      </c>
      <c r="C13" s="31">
        <v>9</v>
      </c>
      <c r="D13" s="21">
        <f>абс!AJ13</f>
        <v>4</v>
      </c>
      <c r="E13" s="144">
        <v>48</v>
      </c>
      <c r="F13" s="27">
        <v>36</v>
      </c>
      <c r="G13" s="27">
        <v>8</v>
      </c>
      <c r="H13" s="27">
        <v>7</v>
      </c>
      <c r="I13" s="27"/>
      <c r="J13" s="27">
        <v>1</v>
      </c>
      <c r="K13" s="27">
        <v>2</v>
      </c>
      <c r="L13" s="27">
        <v>3</v>
      </c>
      <c r="M13" s="31">
        <v>3</v>
      </c>
      <c r="N13" s="31">
        <v>4</v>
      </c>
      <c r="O13" s="27">
        <v>4</v>
      </c>
      <c r="P13" s="27">
        <v>4</v>
      </c>
      <c r="Q13" s="99">
        <v>6</v>
      </c>
      <c r="R13" s="27">
        <v>6</v>
      </c>
      <c r="S13" s="27">
        <v>6</v>
      </c>
      <c r="T13" s="100"/>
      <c r="U13" s="111">
        <v>79</v>
      </c>
      <c r="V13" s="124">
        <f t="shared" si="0"/>
        <v>5.063291139240507</v>
      </c>
      <c r="W13" s="125">
        <f>D13*100/U13</f>
        <v>5.063291139240507</v>
      </c>
    </row>
    <row r="14" spans="1:23" ht="12.75">
      <c r="A14" s="3" t="s">
        <v>8</v>
      </c>
      <c r="B14" s="20">
        <v>28</v>
      </c>
      <c r="C14" s="31">
        <v>31</v>
      </c>
      <c r="D14" s="21">
        <f>абс!AJ14</f>
        <v>16</v>
      </c>
      <c r="E14" s="144">
        <v>12</v>
      </c>
      <c r="F14" s="27">
        <v>16</v>
      </c>
      <c r="G14" s="27">
        <v>24</v>
      </c>
      <c r="H14" s="27">
        <v>21</v>
      </c>
      <c r="I14" s="27">
        <v>2</v>
      </c>
      <c r="J14" s="27">
        <v>3</v>
      </c>
      <c r="K14" s="27">
        <v>4</v>
      </c>
      <c r="L14" s="27">
        <v>6</v>
      </c>
      <c r="M14" s="31">
        <v>8</v>
      </c>
      <c r="N14" s="31">
        <v>8</v>
      </c>
      <c r="O14" s="27">
        <v>15</v>
      </c>
      <c r="P14" s="27">
        <v>17</v>
      </c>
      <c r="Q14" s="99">
        <v>18</v>
      </c>
      <c r="R14" s="27">
        <v>21</v>
      </c>
      <c r="S14" s="27">
        <v>21</v>
      </c>
      <c r="T14" s="100"/>
      <c r="U14" s="111">
        <v>388</v>
      </c>
      <c r="V14" s="124">
        <f t="shared" si="0"/>
        <v>2.0618556701030926</v>
      </c>
      <c r="W14" s="125">
        <f t="shared" si="1"/>
        <v>4.123711340206185</v>
      </c>
    </row>
    <row r="15" spans="1:23" ht="12.75">
      <c r="A15" s="3" t="s">
        <v>9</v>
      </c>
      <c r="B15" s="20">
        <v>75</v>
      </c>
      <c r="C15" s="31">
        <v>37</v>
      </c>
      <c r="D15" s="21">
        <f>абс!AJ15</f>
        <v>10</v>
      </c>
      <c r="E15" s="144">
        <v>81</v>
      </c>
      <c r="F15" s="27">
        <v>59</v>
      </c>
      <c r="G15" s="27">
        <v>30</v>
      </c>
      <c r="H15" s="27">
        <v>12</v>
      </c>
      <c r="I15" s="27">
        <v>2</v>
      </c>
      <c r="J15" s="27">
        <v>2</v>
      </c>
      <c r="K15" s="27">
        <v>3</v>
      </c>
      <c r="L15" s="27">
        <v>3</v>
      </c>
      <c r="M15" s="31">
        <v>5</v>
      </c>
      <c r="N15" s="31">
        <v>5</v>
      </c>
      <c r="O15" s="27">
        <v>7</v>
      </c>
      <c r="P15" s="27">
        <v>8</v>
      </c>
      <c r="Q15" s="99">
        <v>12</v>
      </c>
      <c r="R15" s="27">
        <v>12</v>
      </c>
      <c r="S15" s="27">
        <v>12</v>
      </c>
      <c r="T15" s="100"/>
      <c r="U15" s="111">
        <v>256</v>
      </c>
      <c r="V15" s="124">
        <f t="shared" si="0"/>
        <v>1.953125</v>
      </c>
      <c r="W15" s="125">
        <f t="shared" si="1"/>
        <v>3.90625</v>
      </c>
    </row>
    <row r="16" spans="1:23" ht="12.75">
      <c r="A16" s="3" t="s">
        <v>10</v>
      </c>
      <c r="B16" s="20">
        <v>28</v>
      </c>
      <c r="C16" s="31">
        <v>16</v>
      </c>
      <c r="D16" s="21">
        <f>абс!AJ16</f>
        <v>7</v>
      </c>
      <c r="E16" s="144">
        <v>26</v>
      </c>
      <c r="F16" s="27">
        <v>27</v>
      </c>
      <c r="G16" s="27">
        <v>15</v>
      </c>
      <c r="H16" s="27">
        <v>13</v>
      </c>
      <c r="I16" s="27">
        <v>3</v>
      </c>
      <c r="J16" s="27">
        <v>3</v>
      </c>
      <c r="K16" s="27">
        <v>4</v>
      </c>
      <c r="L16" s="27">
        <v>6</v>
      </c>
      <c r="M16" s="31">
        <v>6</v>
      </c>
      <c r="N16" s="31">
        <v>7</v>
      </c>
      <c r="O16" s="27">
        <v>7</v>
      </c>
      <c r="P16" s="27">
        <v>7</v>
      </c>
      <c r="Q16" s="99">
        <v>9</v>
      </c>
      <c r="R16" s="27">
        <v>11</v>
      </c>
      <c r="S16" s="27">
        <v>12</v>
      </c>
      <c r="T16" s="100"/>
      <c r="U16" s="111">
        <v>160</v>
      </c>
      <c r="V16" s="124">
        <f t="shared" si="0"/>
        <v>4.375</v>
      </c>
      <c r="W16" s="125">
        <f t="shared" si="1"/>
        <v>4.375</v>
      </c>
    </row>
    <row r="17" spans="1:23" ht="12.75">
      <c r="A17" s="3" t="s">
        <v>11</v>
      </c>
      <c r="B17" s="20">
        <v>28</v>
      </c>
      <c r="C17" s="31">
        <v>12</v>
      </c>
      <c r="D17" s="21">
        <f>абс!AJ17</f>
        <v>4</v>
      </c>
      <c r="E17" s="144">
        <v>49</v>
      </c>
      <c r="F17" s="27">
        <v>26</v>
      </c>
      <c r="G17" s="27">
        <v>11</v>
      </c>
      <c r="H17" s="27">
        <v>12</v>
      </c>
      <c r="I17" s="27">
        <v>1</v>
      </c>
      <c r="J17" s="27">
        <v>1</v>
      </c>
      <c r="K17" s="27">
        <v>3</v>
      </c>
      <c r="L17" s="27">
        <v>3</v>
      </c>
      <c r="M17" s="31">
        <v>4</v>
      </c>
      <c r="N17" s="31">
        <v>4</v>
      </c>
      <c r="O17" s="27">
        <v>8</v>
      </c>
      <c r="P17" s="27">
        <v>10</v>
      </c>
      <c r="Q17" s="99">
        <v>11</v>
      </c>
      <c r="R17" s="27">
        <v>11</v>
      </c>
      <c r="S17" s="27">
        <v>11</v>
      </c>
      <c r="T17" s="100"/>
      <c r="U17" s="111">
        <v>82</v>
      </c>
      <c r="V17" s="124">
        <f t="shared" si="0"/>
        <v>4.878048780487805</v>
      </c>
      <c r="W17" s="125">
        <f t="shared" si="1"/>
        <v>4.878048780487805</v>
      </c>
    </row>
    <row r="18" spans="1:23" ht="12.75">
      <c r="A18" s="3" t="s">
        <v>12</v>
      </c>
      <c r="B18" s="20">
        <v>44</v>
      </c>
      <c r="C18" s="31">
        <v>44</v>
      </c>
      <c r="D18" s="21">
        <f>абс!AJ18</f>
        <v>10</v>
      </c>
      <c r="E18" s="144">
        <v>65</v>
      </c>
      <c r="F18" s="27">
        <v>38</v>
      </c>
      <c r="G18" s="27">
        <v>39</v>
      </c>
      <c r="H18" s="27">
        <v>25</v>
      </c>
      <c r="I18" s="27">
        <v>2</v>
      </c>
      <c r="J18" s="27">
        <v>4</v>
      </c>
      <c r="K18" s="27">
        <v>6</v>
      </c>
      <c r="L18" s="27">
        <v>7</v>
      </c>
      <c r="M18" s="31">
        <v>9</v>
      </c>
      <c r="N18" s="31">
        <v>9</v>
      </c>
      <c r="O18" s="27">
        <v>14</v>
      </c>
      <c r="P18" s="27">
        <v>15</v>
      </c>
      <c r="Q18" s="99">
        <v>18</v>
      </c>
      <c r="R18" s="27">
        <v>21</v>
      </c>
      <c r="S18" s="27">
        <v>24</v>
      </c>
      <c r="T18" s="100"/>
      <c r="U18" s="111">
        <v>146</v>
      </c>
      <c r="V18" s="124">
        <f t="shared" si="0"/>
        <v>6.164383561643835</v>
      </c>
      <c r="W18" s="125">
        <f t="shared" si="1"/>
        <v>6.8493150684931505</v>
      </c>
    </row>
    <row r="19" spans="1:23" ht="12.75">
      <c r="A19" s="3" t="s">
        <v>13</v>
      </c>
      <c r="B19" s="20">
        <v>43</v>
      </c>
      <c r="C19" s="31">
        <v>24</v>
      </c>
      <c r="D19" s="21">
        <f>абс!AJ19</f>
        <v>9</v>
      </c>
      <c r="E19" s="144">
        <v>78</v>
      </c>
      <c r="F19" s="27">
        <v>41</v>
      </c>
      <c r="G19" s="27">
        <v>21</v>
      </c>
      <c r="H19" s="27">
        <v>22</v>
      </c>
      <c r="I19" s="27">
        <v>1</v>
      </c>
      <c r="J19" s="27">
        <v>2</v>
      </c>
      <c r="K19" s="27">
        <v>3</v>
      </c>
      <c r="L19" s="27">
        <v>4</v>
      </c>
      <c r="M19" s="31">
        <v>7</v>
      </c>
      <c r="N19" s="31">
        <v>9</v>
      </c>
      <c r="O19" s="27">
        <v>17</v>
      </c>
      <c r="P19" s="27">
        <v>19</v>
      </c>
      <c r="Q19" s="99">
        <v>20</v>
      </c>
      <c r="R19" s="27">
        <v>21</v>
      </c>
      <c r="S19" s="27">
        <v>21</v>
      </c>
      <c r="T19" s="100"/>
      <c r="U19" s="111">
        <v>146</v>
      </c>
      <c r="V19" s="124">
        <f t="shared" si="0"/>
        <v>6.164383561643835</v>
      </c>
      <c r="W19" s="125">
        <f t="shared" si="1"/>
        <v>6.164383561643835</v>
      </c>
    </row>
    <row r="20" spans="1:23" ht="12.75">
      <c r="A20" s="3" t="s">
        <v>14</v>
      </c>
      <c r="B20" s="20">
        <v>16</v>
      </c>
      <c r="C20" s="31">
        <v>7</v>
      </c>
      <c r="D20" s="21">
        <f>абс!AJ20</f>
        <v>6</v>
      </c>
      <c r="E20" s="144">
        <v>42</v>
      </c>
      <c r="F20" s="27">
        <v>14</v>
      </c>
      <c r="G20" s="27">
        <v>6</v>
      </c>
      <c r="H20" s="27">
        <v>4</v>
      </c>
      <c r="I20" s="27">
        <v>2</v>
      </c>
      <c r="J20" s="27">
        <v>2</v>
      </c>
      <c r="K20" s="27">
        <v>2</v>
      </c>
      <c r="L20" s="27">
        <v>2</v>
      </c>
      <c r="M20" s="31">
        <v>3</v>
      </c>
      <c r="N20" s="31">
        <v>3</v>
      </c>
      <c r="O20" s="27">
        <v>4</v>
      </c>
      <c r="P20" s="27">
        <v>4</v>
      </c>
      <c r="Q20" s="99">
        <v>4</v>
      </c>
      <c r="R20" s="27">
        <v>4</v>
      </c>
      <c r="S20" s="27">
        <v>4</v>
      </c>
      <c r="T20" s="100"/>
      <c r="U20" s="111">
        <v>67</v>
      </c>
      <c r="V20" s="124">
        <f t="shared" si="0"/>
        <v>4.477611940298507</v>
      </c>
      <c r="W20" s="125">
        <f t="shared" si="1"/>
        <v>8.955223880597014</v>
      </c>
    </row>
    <row r="21" spans="1:23" ht="12.75">
      <c r="A21" s="3" t="s">
        <v>15</v>
      </c>
      <c r="B21" s="20">
        <v>23</v>
      </c>
      <c r="C21" s="31">
        <v>19</v>
      </c>
      <c r="D21" s="21">
        <f>абс!AJ21</f>
        <v>5</v>
      </c>
      <c r="E21" s="144">
        <v>16</v>
      </c>
      <c r="F21" s="27">
        <v>22</v>
      </c>
      <c r="G21" s="27">
        <v>15</v>
      </c>
      <c r="H21" s="27">
        <v>7</v>
      </c>
      <c r="I21" s="27">
        <v>4</v>
      </c>
      <c r="J21" s="27">
        <v>4</v>
      </c>
      <c r="K21" s="27">
        <v>4</v>
      </c>
      <c r="L21" s="27">
        <v>5</v>
      </c>
      <c r="M21" s="31">
        <v>5</v>
      </c>
      <c r="N21" s="31">
        <v>5</v>
      </c>
      <c r="O21" s="27">
        <v>5</v>
      </c>
      <c r="P21" s="27">
        <v>5</v>
      </c>
      <c r="Q21" s="99">
        <v>5</v>
      </c>
      <c r="R21" s="27">
        <v>6</v>
      </c>
      <c r="S21" s="27">
        <v>6</v>
      </c>
      <c r="T21" s="100"/>
      <c r="U21" s="111">
        <v>70</v>
      </c>
      <c r="V21" s="124">
        <f t="shared" si="0"/>
        <v>7.142857142857143</v>
      </c>
      <c r="W21" s="125">
        <f t="shared" si="1"/>
        <v>7.142857142857143</v>
      </c>
    </row>
    <row r="22" spans="1:23" ht="12.75">
      <c r="A22" s="3" t="s">
        <v>16</v>
      </c>
      <c r="B22" s="20">
        <v>37</v>
      </c>
      <c r="C22" s="31">
        <v>48</v>
      </c>
      <c r="D22" s="21">
        <f>абс!AJ22</f>
        <v>16</v>
      </c>
      <c r="E22" s="144">
        <v>32</v>
      </c>
      <c r="F22" s="27">
        <v>33</v>
      </c>
      <c r="G22" s="27">
        <v>43</v>
      </c>
      <c r="H22" s="27">
        <v>30</v>
      </c>
      <c r="I22" s="27">
        <v>4</v>
      </c>
      <c r="J22" s="27">
        <v>6</v>
      </c>
      <c r="K22" s="27">
        <v>6</v>
      </c>
      <c r="L22" s="27">
        <v>8</v>
      </c>
      <c r="M22" s="31">
        <v>11</v>
      </c>
      <c r="N22" s="31">
        <v>14</v>
      </c>
      <c r="O22" s="27">
        <v>20</v>
      </c>
      <c r="P22" s="27">
        <v>20</v>
      </c>
      <c r="Q22" s="99">
        <v>21</v>
      </c>
      <c r="R22" s="27">
        <v>24</v>
      </c>
      <c r="S22" s="27">
        <v>26</v>
      </c>
      <c r="T22" s="100"/>
      <c r="U22" s="111">
        <v>206</v>
      </c>
      <c r="V22" s="124">
        <f t="shared" si="0"/>
        <v>6.796116504854369</v>
      </c>
      <c r="W22" s="125">
        <f t="shared" si="1"/>
        <v>7.766990291262136</v>
      </c>
    </row>
    <row r="23" spans="1:23" ht="12.75">
      <c r="A23" s="3" t="s">
        <v>17</v>
      </c>
      <c r="B23" s="20">
        <v>44</v>
      </c>
      <c r="C23" s="31">
        <v>39</v>
      </c>
      <c r="D23" s="21">
        <f>абс!AJ23</f>
        <v>25</v>
      </c>
      <c r="E23" s="144">
        <v>39</v>
      </c>
      <c r="F23" s="27">
        <v>39</v>
      </c>
      <c r="G23" s="27">
        <v>38</v>
      </c>
      <c r="H23" s="27">
        <v>14</v>
      </c>
      <c r="I23" s="27">
        <v>2</v>
      </c>
      <c r="J23" s="27">
        <v>2</v>
      </c>
      <c r="K23" s="27">
        <v>8</v>
      </c>
      <c r="L23" s="27">
        <v>11</v>
      </c>
      <c r="M23" s="31">
        <v>14</v>
      </c>
      <c r="N23" s="31">
        <v>20</v>
      </c>
      <c r="O23" s="27">
        <v>10</v>
      </c>
      <c r="P23" s="27">
        <v>13</v>
      </c>
      <c r="Q23" s="99">
        <v>13</v>
      </c>
      <c r="R23" s="27">
        <v>13</v>
      </c>
      <c r="S23" s="27">
        <v>14</v>
      </c>
      <c r="T23" s="100"/>
      <c r="U23" s="111">
        <v>173</v>
      </c>
      <c r="V23" s="124">
        <f t="shared" si="0"/>
        <v>11.560693641618498</v>
      </c>
      <c r="W23" s="125">
        <f t="shared" si="1"/>
        <v>14.45086705202312</v>
      </c>
    </row>
    <row r="24" spans="1:23" ht="12.75">
      <c r="A24" s="3" t="s">
        <v>18</v>
      </c>
      <c r="B24" s="20">
        <v>28</v>
      </c>
      <c r="C24" s="31">
        <v>27</v>
      </c>
      <c r="D24" s="21">
        <f>абс!AJ24</f>
        <v>11</v>
      </c>
      <c r="E24" s="144">
        <v>55</v>
      </c>
      <c r="F24" s="27">
        <v>25</v>
      </c>
      <c r="G24" s="27">
        <v>23</v>
      </c>
      <c r="H24" s="27">
        <v>25</v>
      </c>
      <c r="I24" s="27"/>
      <c r="J24" s="27"/>
      <c r="K24" s="27">
        <v>2</v>
      </c>
      <c r="L24" s="27">
        <v>3</v>
      </c>
      <c r="M24" s="31">
        <v>4</v>
      </c>
      <c r="N24" s="31">
        <v>7</v>
      </c>
      <c r="O24" s="27">
        <v>13</v>
      </c>
      <c r="P24" s="27">
        <v>17</v>
      </c>
      <c r="Q24" s="99">
        <v>18</v>
      </c>
      <c r="R24" s="27">
        <v>20</v>
      </c>
      <c r="S24" s="27">
        <v>23</v>
      </c>
      <c r="T24" s="100"/>
      <c r="U24" s="111">
        <v>129</v>
      </c>
      <c r="V24" s="124">
        <f t="shared" si="0"/>
        <v>5.426356589147287</v>
      </c>
      <c r="W24" s="125">
        <f t="shared" si="1"/>
        <v>8.527131782945736</v>
      </c>
    </row>
    <row r="25" spans="1:23" ht="12.75">
      <c r="A25" s="3" t="s">
        <v>19</v>
      </c>
      <c r="B25" s="20">
        <v>13</v>
      </c>
      <c r="C25" s="31">
        <v>11</v>
      </c>
      <c r="D25" s="21">
        <f>абс!AJ25</f>
        <v>7</v>
      </c>
      <c r="E25" s="144">
        <v>23</v>
      </c>
      <c r="F25" s="27">
        <v>11</v>
      </c>
      <c r="G25" s="27">
        <v>11</v>
      </c>
      <c r="H25" s="27">
        <v>7</v>
      </c>
      <c r="I25" s="27">
        <v>3</v>
      </c>
      <c r="J25" s="27">
        <v>4</v>
      </c>
      <c r="K25" s="27">
        <v>4</v>
      </c>
      <c r="L25" s="27">
        <v>4</v>
      </c>
      <c r="M25" s="31">
        <v>4</v>
      </c>
      <c r="N25" s="31">
        <v>6</v>
      </c>
      <c r="O25" s="27">
        <v>4</v>
      </c>
      <c r="P25" s="27">
        <v>4</v>
      </c>
      <c r="Q25" s="99">
        <v>6</v>
      </c>
      <c r="R25" s="27">
        <v>6</v>
      </c>
      <c r="S25" s="27">
        <v>6</v>
      </c>
      <c r="T25" s="100"/>
      <c r="U25" s="111">
        <v>86</v>
      </c>
      <c r="V25" s="124">
        <f t="shared" si="0"/>
        <v>6.976744186046512</v>
      </c>
      <c r="W25" s="125">
        <f t="shared" si="1"/>
        <v>8.13953488372093</v>
      </c>
    </row>
    <row r="26" spans="1:23" ht="12.75">
      <c r="A26" s="3" t="s">
        <v>20</v>
      </c>
      <c r="B26" s="20">
        <v>30</v>
      </c>
      <c r="C26" s="31">
        <v>14</v>
      </c>
      <c r="D26" s="21">
        <f>абс!AJ26</f>
        <v>9</v>
      </c>
      <c r="E26" s="144">
        <v>5</v>
      </c>
      <c r="F26" s="27">
        <v>28</v>
      </c>
      <c r="G26" s="27">
        <v>11</v>
      </c>
      <c r="H26" s="27">
        <v>13</v>
      </c>
      <c r="I26" s="27">
        <v>3</v>
      </c>
      <c r="J26" s="27">
        <v>6</v>
      </c>
      <c r="K26" s="27">
        <v>7</v>
      </c>
      <c r="L26" s="27">
        <v>9</v>
      </c>
      <c r="M26" s="31">
        <v>9</v>
      </c>
      <c r="N26" s="31">
        <v>9</v>
      </c>
      <c r="O26" s="27">
        <v>13</v>
      </c>
      <c r="P26" s="27">
        <v>13</v>
      </c>
      <c r="Q26" s="99">
        <v>13</v>
      </c>
      <c r="R26" s="27">
        <v>13</v>
      </c>
      <c r="S26" s="27">
        <v>13</v>
      </c>
      <c r="T26" s="100"/>
      <c r="U26" s="111">
        <v>110</v>
      </c>
      <c r="V26" s="124">
        <f t="shared" si="0"/>
        <v>8.181818181818182</v>
      </c>
      <c r="W26" s="125">
        <f t="shared" si="1"/>
        <v>8.181818181818182</v>
      </c>
    </row>
    <row r="27" spans="1:23" ht="12.75">
      <c r="A27" s="3" t="s">
        <v>21</v>
      </c>
      <c r="B27" s="20">
        <v>74</v>
      </c>
      <c r="C27" s="31">
        <v>42</v>
      </c>
      <c r="D27" s="21">
        <f>абс!AJ27</f>
        <v>25</v>
      </c>
      <c r="E27" s="144">
        <v>110</v>
      </c>
      <c r="F27" s="27">
        <v>73</v>
      </c>
      <c r="G27" s="27">
        <v>36</v>
      </c>
      <c r="H27" s="27">
        <v>32</v>
      </c>
      <c r="I27" s="27">
        <v>7</v>
      </c>
      <c r="J27" s="27">
        <v>9</v>
      </c>
      <c r="K27" s="27">
        <v>12</v>
      </c>
      <c r="L27" s="27">
        <v>14</v>
      </c>
      <c r="M27" s="31">
        <v>19</v>
      </c>
      <c r="N27" s="31">
        <v>22</v>
      </c>
      <c r="O27" s="27">
        <v>17</v>
      </c>
      <c r="P27" s="27">
        <v>24</v>
      </c>
      <c r="Q27" s="99">
        <v>26</v>
      </c>
      <c r="R27" s="27">
        <v>29</v>
      </c>
      <c r="S27" s="27">
        <v>31</v>
      </c>
      <c r="T27" s="100"/>
      <c r="U27" s="111">
        <v>243</v>
      </c>
      <c r="V27" s="124">
        <f t="shared" si="0"/>
        <v>9.053497942386832</v>
      </c>
      <c r="W27" s="125">
        <f t="shared" si="1"/>
        <v>10.2880658436214</v>
      </c>
    </row>
    <row r="28" spans="1:23" ht="12.75">
      <c r="A28" s="3" t="s">
        <v>22</v>
      </c>
      <c r="B28" s="20">
        <v>39</v>
      </c>
      <c r="C28" s="31">
        <v>15</v>
      </c>
      <c r="D28" s="21">
        <f>абс!AJ28</f>
        <v>8</v>
      </c>
      <c r="E28" s="144">
        <v>57</v>
      </c>
      <c r="F28" s="27">
        <v>39</v>
      </c>
      <c r="G28" s="27">
        <v>11</v>
      </c>
      <c r="H28" s="27">
        <v>9</v>
      </c>
      <c r="I28" s="27">
        <v>1</v>
      </c>
      <c r="J28" s="27">
        <v>2</v>
      </c>
      <c r="K28" s="27">
        <v>3</v>
      </c>
      <c r="L28" s="27">
        <v>5</v>
      </c>
      <c r="M28" s="31">
        <v>5</v>
      </c>
      <c r="N28" s="31">
        <v>7</v>
      </c>
      <c r="O28" s="27">
        <v>1</v>
      </c>
      <c r="P28" s="27">
        <v>1</v>
      </c>
      <c r="Q28" s="99">
        <v>1</v>
      </c>
      <c r="R28" s="27">
        <v>3</v>
      </c>
      <c r="S28" s="27">
        <v>5</v>
      </c>
      <c r="T28" s="100"/>
      <c r="U28" s="111">
        <v>122</v>
      </c>
      <c r="V28" s="124">
        <f t="shared" si="0"/>
        <v>5.737704918032787</v>
      </c>
      <c r="W28" s="125">
        <f t="shared" si="1"/>
        <v>6.557377049180328</v>
      </c>
    </row>
    <row r="29" spans="1:23" ht="12.75">
      <c r="A29" s="3" t="s">
        <v>23</v>
      </c>
      <c r="B29" s="20">
        <v>16</v>
      </c>
      <c r="C29" s="31">
        <v>30</v>
      </c>
      <c r="D29" s="21">
        <f>абс!AJ29</f>
        <v>4</v>
      </c>
      <c r="E29" s="144">
        <v>51</v>
      </c>
      <c r="F29" s="27">
        <v>16</v>
      </c>
      <c r="G29" s="27">
        <v>30</v>
      </c>
      <c r="H29" s="27">
        <v>12</v>
      </c>
      <c r="I29" s="27">
        <v>1</v>
      </c>
      <c r="J29" s="27">
        <v>1</v>
      </c>
      <c r="K29" s="27">
        <v>1</v>
      </c>
      <c r="L29" s="27">
        <v>2</v>
      </c>
      <c r="M29" s="31">
        <v>2</v>
      </c>
      <c r="N29" s="31">
        <v>2</v>
      </c>
      <c r="O29" s="27">
        <v>12</v>
      </c>
      <c r="P29" s="27">
        <v>12</v>
      </c>
      <c r="Q29" s="99">
        <v>12</v>
      </c>
      <c r="R29" s="27">
        <v>12</v>
      </c>
      <c r="S29" s="27">
        <v>12</v>
      </c>
      <c r="T29" s="100"/>
      <c r="U29" s="111">
        <v>85</v>
      </c>
      <c r="V29" s="124">
        <f t="shared" si="0"/>
        <v>2.3529411764705883</v>
      </c>
      <c r="W29" s="125">
        <f t="shared" si="1"/>
        <v>4.705882352941177</v>
      </c>
    </row>
    <row r="30" spans="1:23" ht="12.75">
      <c r="A30" s="3" t="s">
        <v>24</v>
      </c>
      <c r="B30" s="20">
        <v>32</v>
      </c>
      <c r="C30" s="31">
        <v>13</v>
      </c>
      <c r="D30" s="21">
        <f>абс!AJ30</f>
        <v>8</v>
      </c>
      <c r="E30" s="144">
        <v>34</v>
      </c>
      <c r="F30" s="27">
        <v>29</v>
      </c>
      <c r="G30" s="27">
        <v>12</v>
      </c>
      <c r="H30" s="27">
        <v>10</v>
      </c>
      <c r="I30" s="27">
        <v>1</v>
      </c>
      <c r="J30" s="27">
        <v>3</v>
      </c>
      <c r="K30" s="27">
        <v>4</v>
      </c>
      <c r="L30" s="27">
        <v>5</v>
      </c>
      <c r="M30" s="31">
        <v>6</v>
      </c>
      <c r="N30" s="31">
        <v>7</v>
      </c>
      <c r="O30" s="27">
        <v>8</v>
      </c>
      <c r="P30" s="27">
        <v>8</v>
      </c>
      <c r="Q30" s="99">
        <v>8</v>
      </c>
      <c r="R30" s="27">
        <v>10</v>
      </c>
      <c r="S30" s="27">
        <v>10</v>
      </c>
      <c r="T30" s="100"/>
      <c r="U30" s="111">
        <v>164</v>
      </c>
      <c r="V30" s="124">
        <f t="shared" si="0"/>
        <v>4.2682926829268295</v>
      </c>
      <c r="W30" s="125">
        <f t="shared" si="1"/>
        <v>4.878048780487805</v>
      </c>
    </row>
    <row r="31" spans="1:23" ht="12.75">
      <c r="A31" s="3" t="s">
        <v>25</v>
      </c>
      <c r="B31" s="20">
        <v>39</v>
      </c>
      <c r="C31" s="31">
        <v>19</v>
      </c>
      <c r="D31" s="21">
        <f>абс!AJ31</f>
        <v>9</v>
      </c>
      <c r="E31" s="144">
        <v>56</v>
      </c>
      <c r="F31" s="27">
        <v>35</v>
      </c>
      <c r="G31" s="27">
        <v>11</v>
      </c>
      <c r="H31" s="27">
        <v>15</v>
      </c>
      <c r="I31" s="27">
        <v>2</v>
      </c>
      <c r="J31" s="27">
        <v>2</v>
      </c>
      <c r="K31" s="27">
        <v>3</v>
      </c>
      <c r="L31" s="27">
        <v>4</v>
      </c>
      <c r="M31" s="31">
        <v>7</v>
      </c>
      <c r="N31" s="31">
        <v>9</v>
      </c>
      <c r="O31" s="27">
        <v>8</v>
      </c>
      <c r="P31" s="27">
        <v>8</v>
      </c>
      <c r="Q31" s="99">
        <v>10</v>
      </c>
      <c r="R31" s="27">
        <v>11</v>
      </c>
      <c r="S31" s="27">
        <v>13</v>
      </c>
      <c r="T31" s="100"/>
      <c r="U31" s="111">
        <v>106</v>
      </c>
      <c r="V31" s="124">
        <f t="shared" si="0"/>
        <v>8.49056603773585</v>
      </c>
      <c r="W31" s="125">
        <f t="shared" si="1"/>
        <v>8.49056603773585</v>
      </c>
    </row>
    <row r="32" spans="1:23" ht="12.75">
      <c r="A32" s="3" t="s">
        <v>27</v>
      </c>
      <c r="B32" s="20">
        <v>402</v>
      </c>
      <c r="C32" s="27">
        <v>246</v>
      </c>
      <c r="D32" s="45">
        <f>абс!AJ33</f>
        <v>154</v>
      </c>
      <c r="E32" s="144">
        <v>181</v>
      </c>
      <c r="F32" s="27">
        <v>315</v>
      </c>
      <c r="G32" s="27">
        <v>138</v>
      </c>
      <c r="H32" s="27">
        <v>219</v>
      </c>
      <c r="I32" s="27">
        <v>21</v>
      </c>
      <c r="J32" s="27">
        <v>33</v>
      </c>
      <c r="K32" s="27">
        <v>52</v>
      </c>
      <c r="L32" s="27">
        <v>62</v>
      </c>
      <c r="M32" s="31">
        <v>77</v>
      </c>
      <c r="N32" s="31">
        <v>91</v>
      </c>
      <c r="O32" s="27">
        <v>146</v>
      </c>
      <c r="P32" s="27">
        <v>158</v>
      </c>
      <c r="Q32" s="99">
        <v>168</v>
      </c>
      <c r="R32" s="27">
        <v>185</v>
      </c>
      <c r="S32" s="27">
        <v>196</v>
      </c>
      <c r="T32" s="100"/>
      <c r="U32" s="111">
        <v>3551</v>
      </c>
      <c r="V32" s="124">
        <f t="shared" si="0"/>
        <v>2.5626584060827935</v>
      </c>
      <c r="W32" s="125">
        <f t="shared" si="1"/>
        <v>4.336806533370882</v>
      </c>
    </row>
    <row r="33" spans="1:23" ht="12.75">
      <c r="A33" s="3" t="s">
        <v>28</v>
      </c>
      <c r="B33" s="20">
        <v>134</v>
      </c>
      <c r="C33" s="27">
        <v>97</v>
      </c>
      <c r="D33" s="45">
        <f>абс!AJ34</f>
        <v>17</v>
      </c>
      <c r="E33" s="144">
        <v>151</v>
      </c>
      <c r="F33" s="27">
        <v>125</v>
      </c>
      <c r="G33" s="27">
        <v>91</v>
      </c>
      <c r="H33" s="27">
        <v>34</v>
      </c>
      <c r="I33" s="27">
        <v>1</v>
      </c>
      <c r="J33" s="27">
        <v>3</v>
      </c>
      <c r="K33" s="27">
        <v>4</v>
      </c>
      <c r="L33" s="27">
        <v>6</v>
      </c>
      <c r="M33" s="31">
        <v>7</v>
      </c>
      <c r="N33" s="31">
        <v>11</v>
      </c>
      <c r="O33" s="27">
        <v>33</v>
      </c>
      <c r="P33" s="27">
        <v>33</v>
      </c>
      <c r="Q33" s="99">
        <v>33</v>
      </c>
      <c r="R33" s="27">
        <v>33</v>
      </c>
      <c r="S33" s="27">
        <v>33</v>
      </c>
      <c r="T33" s="100"/>
      <c r="U33" s="111">
        <v>637</v>
      </c>
      <c r="V33" s="124">
        <f t="shared" si="0"/>
        <v>1.7268445839874411</v>
      </c>
      <c r="W33" s="125">
        <f t="shared" si="1"/>
        <v>2.6687598116169546</v>
      </c>
    </row>
    <row r="34" spans="1:23" ht="12.75">
      <c r="A34" s="3" t="s">
        <v>29</v>
      </c>
      <c r="B34" s="20">
        <v>113</v>
      </c>
      <c r="C34" s="27">
        <v>114</v>
      </c>
      <c r="D34" s="45">
        <f>абс!AJ35</f>
        <v>39</v>
      </c>
      <c r="E34" s="144">
        <v>162</v>
      </c>
      <c r="F34" s="27">
        <v>108</v>
      </c>
      <c r="G34" s="27">
        <v>106</v>
      </c>
      <c r="H34" s="27">
        <v>64</v>
      </c>
      <c r="I34" s="27">
        <v>15</v>
      </c>
      <c r="J34" s="27">
        <v>23</v>
      </c>
      <c r="K34" s="27">
        <v>31</v>
      </c>
      <c r="L34" s="27">
        <v>33</v>
      </c>
      <c r="M34" s="31">
        <v>36</v>
      </c>
      <c r="N34" s="31">
        <v>37</v>
      </c>
      <c r="O34" s="27">
        <v>41</v>
      </c>
      <c r="P34" s="27">
        <v>43</v>
      </c>
      <c r="Q34" s="99">
        <v>48</v>
      </c>
      <c r="R34" s="27">
        <v>53</v>
      </c>
      <c r="S34" s="27">
        <v>57</v>
      </c>
      <c r="T34" s="100"/>
      <c r="U34" s="111">
        <v>614</v>
      </c>
      <c r="V34" s="124">
        <f t="shared" si="0"/>
        <v>6.026058631921824</v>
      </c>
      <c r="W34" s="125">
        <f t="shared" si="1"/>
        <v>6.351791530944626</v>
      </c>
    </row>
    <row r="35" spans="1:23" ht="12.75">
      <c r="A35" s="3" t="s">
        <v>30</v>
      </c>
      <c r="B35" s="20">
        <v>68</v>
      </c>
      <c r="C35" s="27">
        <v>31</v>
      </c>
      <c r="D35" s="45">
        <f>абс!AJ36</f>
        <v>22</v>
      </c>
      <c r="E35" s="144">
        <v>73</v>
      </c>
      <c r="F35" s="27">
        <v>63</v>
      </c>
      <c r="G35" s="27">
        <v>25</v>
      </c>
      <c r="H35" s="27">
        <v>19</v>
      </c>
      <c r="I35" s="27">
        <v>1</v>
      </c>
      <c r="J35" s="27">
        <v>4</v>
      </c>
      <c r="K35" s="27">
        <v>12</v>
      </c>
      <c r="L35" s="27">
        <v>14</v>
      </c>
      <c r="M35" s="31">
        <v>17</v>
      </c>
      <c r="N35" s="31">
        <v>20</v>
      </c>
      <c r="O35" s="27">
        <v>15</v>
      </c>
      <c r="P35" s="27">
        <v>18</v>
      </c>
      <c r="Q35" s="99">
        <v>19</v>
      </c>
      <c r="R35" s="27">
        <v>19</v>
      </c>
      <c r="S35" s="27">
        <v>19</v>
      </c>
      <c r="T35" s="100"/>
      <c r="U35" s="111">
        <v>297</v>
      </c>
      <c r="V35" s="124">
        <f t="shared" si="0"/>
        <v>6.734006734006734</v>
      </c>
      <c r="W35" s="125">
        <f t="shared" si="1"/>
        <v>7.407407407407407</v>
      </c>
    </row>
    <row r="36" spans="1:23" ht="12.75">
      <c r="A36" s="3" t="s">
        <v>31</v>
      </c>
      <c r="B36" s="20">
        <v>141</v>
      </c>
      <c r="C36" s="27">
        <v>101</v>
      </c>
      <c r="D36" s="45">
        <f>абс!AJ37</f>
        <v>49</v>
      </c>
      <c r="E36" s="144">
        <v>84</v>
      </c>
      <c r="F36" s="27">
        <v>128</v>
      </c>
      <c r="G36" s="27">
        <v>84</v>
      </c>
      <c r="H36" s="27">
        <v>62</v>
      </c>
      <c r="I36" s="27">
        <v>5</v>
      </c>
      <c r="J36" s="27">
        <v>10</v>
      </c>
      <c r="K36" s="27">
        <v>21</v>
      </c>
      <c r="L36" s="27">
        <v>26</v>
      </c>
      <c r="M36" s="31">
        <v>32</v>
      </c>
      <c r="N36" s="31">
        <v>38</v>
      </c>
      <c r="O36" s="27">
        <v>53</v>
      </c>
      <c r="P36" s="27">
        <v>53</v>
      </c>
      <c r="Q36" s="99">
        <v>54</v>
      </c>
      <c r="R36" s="27">
        <v>56</v>
      </c>
      <c r="S36" s="27">
        <v>59</v>
      </c>
      <c r="T36" s="100"/>
      <c r="U36" s="111">
        <v>648</v>
      </c>
      <c r="V36" s="124">
        <f t="shared" si="0"/>
        <v>5.864197530864198</v>
      </c>
      <c r="W36" s="125">
        <f t="shared" si="1"/>
        <v>7.561728395061729</v>
      </c>
    </row>
    <row r="37" spans="1:23" ht="12.75">
      <c r="A37" s="3"/>
      <c r="B37" s="15"/>
      <c r="C37" s="16"/>
      <c r="D37" s="18"/>
      <c r="E37" s="145"/>
      <c r="F37" s="71"/>
      <c r="G37" s="71"/>
      <c r="H37" s="71"/>
      <c r="I37" s="71"/>
      <c r="J37" s="71"/>
      <c r="K37" s="71"/>
      <c r="L37" s="71"/>
      <c r="M37" s="86"/>
      <c r="N37" s="86"/>
      <c r="O37" s="71"/>
      <c r="P37" s="71"/>
      <c r="Q37" s="99"/>
      <c r="R37" s="27"/>
      <c r="S37" s="27"/>
      <c r="T37" s="100"/>
      <c r="U37" s="111"/>
      <c r="V37" s="124"/>
      <c r="W37" s="125"/>
    </row>
    <row r="38" spans="1:23" ht="13.5" thickBot="1">
      <c r="A38" s="4" t="s">
        <v>34</v>
      </c>
      <c r="B38" s="17">
        <f aca="true" t="shared" si="2" ref="B38:U38">SUM(B7:B36)</f>
        <v>1734</v>
      </c>
      <c r="C38" s="40">
        <f t="shared" si="2"/>
        <v>1175</v>
      </c>
      <c r="D38" s="48">
        <f t="shared" si="2"/>
        <v>527</v>
      </c>
      <c r="E38" s="146">
        <f t="shared" si="2"/>
        <v>1831</v>
      </c>
      <c r="F38" s="40">
        <f t="shared" si="2"/>
        <v>1531</v>
      </c>
      <c r="G38" s="40">
        <f t="shared" si="2"/>
        <v>944</v>
      </c>
      <c r="H38" s="40">
        <v>787</v>
      </c>
      <c r="I38" s="40">
        <f t="shared" si="2"/>
        <v>95</v>
      </c>
      <c r="J38" s="40">
        <f t="shared" si="2"/>
        <v>152</v>
      </c>
      <c r="K38" s="40">
        <f t="shared" si="2"/>
        <v>226</v>
      </c>
      <c r="L38" s="40">
        <f t="shared" si="2"/>
        <v>279</v>
      </c>
      <c r="M38" s="40">
        <f t="shared" si="2"/>
        <v>343</v>
      </c>
      <c r="N38" s="40">
        <f t="shared" si="2"/>
        <v>401</v>
      </c>
      <c r="O38" s="40">
        <f t="shared" si="2"/>
        <v>545</v>
      </c>
      <c r="P38" s="40">
        <f t="shared" si="2"/>
        <v>587</v>
      </c>
      <c r="Q38" s="40">
        <f t="shared" si="2"/>
        <v>630</v>
      </c>
      <c r="R38" s="40">
        <f t="shared" si="2"/>
        <v>684</v>
      </c>
      <c r="S38" s="40">
        <f t="shared" si="2"/>
        <v>725</v>
      </c>
      <c r="T38" s="87">
        <f t="shared" si="2"/>
        <v>0</v>
      </c>
      <c r="U38" s="17">
        <f t="shared" si="2"/>
        <v>9411</v>
      </c>
      <c r="V38" s="226">
        <f t="shared" si="0"/>
        <v>4.260971203910318</v>
      </c>
      <c r="W38" s="227">
        <f t="shared" si="1"/>
        <v>5.599829986186378</v>
      </c>
    </row>
    <row r="39" spans="11:21" ht="12.75">
      <c r="K39" s="80"/>
      <c r="L39" s="80"/>
      <c r="M39" s="80"/>
      <c r="N39" s="80"/>
      <c r="O39" s="80"/>
      <c r="P39" s="80"/>
      <c r="Q39" s="80"/>
      <c r="R39" s="80"/>
      <c r="S39" s="80"/>
      <c r="T39" s="81"/>
      <c r="U39" s="80"/>
    </row>
    <row r="40" spans="1:21" ht="20.25" customHeight="1">
      <c r="A40" s="209" t="s">
        <v>77</v>
      </c>
      <c r="B40" s="209"/>
      <c r="C40" s="209"/>
      <c r="D40" s="209"/>
      <c r="E40" s="209"/>
      <c r="F40" s="209"/>
      <c r="G40" s="209"/>
      <c r="H40" s="209"/>
      <c r="I40" s="209"/>
      <c r="K40" s="80"/>
      <c r="L40" s="80"/>
      <c r="M40" s="80"/>
      <c r="N40" s="80"/>
      <c r="O40" s="80"/>
      <c r="P40" s="80"/>
      <c r="Q40" s="80"/>
      <c r="R40" s="80"/>
      <c r="S40" s="80"/>
      <c r="T40" s="81"/>
      <c r="U40" s="80"/>
    </row>
    <row r="41" spans="11:21" ht="13.5" thickBot="1">
      <c r="K41" s="80"/>
      <c r="L41" s="80"/>
      <c r="M41" s="80"/>
      <c r="N41" s="80"/>
      <c r="O41" s="80"/>
      <c r="P41" s="80"/>
      <c r="Q41" s="80"/>
      <c r="R41" s="80"/>
      <c r="S41" s="80"/>
      <c r="T41" s="82"/>
      <c r="U41" s="80"/>
    </row>
    <row r="42" spans="1:4" ht="13.5" thickBot="1">
      <c r="A42" s="151" t="s">
        <v>0</v>
      </c>
      <c r="B42" s="163" t="s">
        <v>46</v>
      </c>
      <c r="C42" s="167"/>
      <c r="D42" s="164"/>
    </row>
    <row r="43" spans="1:20" ht="13.5" thickBot="1">
      <c r="A43" s="152"/>
      <c r="B43" s="169"/>
      <c r="C43" s="170"/>
      <c r="D43" s="170"/>
      <c r="E43" s="210" t="s">
        <v>54</v>
      </c>
      <c r="F43" s="211"/>
      <c r="G43" s="211"/>
      <c r="H43" s="211"/>
      <c r="I43" s="211"/>
      <c r="J43" s="211"/>
      <c r="K43" s="211"/>
      <c r="L43" s="211"/>
      <c r="M43" s="211"/>
      <c r="N43" s="211"/>
      <c r="O43" s="211"/>
      <c r="P43" s="211"/>
      <c r="Q43" s="211"/>
      <c r="R43" s="211"/>
      <c r="S43" s="211"/>
      <c r="T43" s="212"/>
    </row>
    <row r="44" spans="1:20" ht="13.5" thickBot="1">
      <c r="A44" s="153"/>
      <c r="B44" s="70">
        <v>2015</v>
      </c>
      <c r="C44" s="72">
        <v>2016</v>
      </c>
      <c r="D44" s="39" t="s">
        <v>76</v>
      </c>
      <c r="E44" s="101">
        <v>2013</v>
      </c>
      <c r="F44" s="102">
        <v>2014</v>
      </c>
      <c r="G44" s="103">
        <v>2015</v>
      </c>
      <c r="H44" s="102">
        <v>2016</v>
      </c>
      <c r="I44" s="104" t="s">
        <v>68</v>
      </c>
      <c r="J44" s="104" t="s">
        <v>69</v>
      </c>
      <c r="K44" s="104" t="s">
        <v>70</v>
      </c>
      <c r="L44" s="104" t="s">
        <v>71</v>
      </c>
      <c r="M44" s="104" t="s">
        <v>72</v>
      </c>
      <c r="N44" s="104" t="s">
        <v>76</v>
      </c>
      <c r="O44" s="104" t="s">
        <v>59</v>
      </c>
      <c r="P44" s="104" t="s">
        <v>60</v>
      </c>
      <c r="Q44" s="104" t="s">
        <v>61</v>
      </c>
      <c r="R44" s="104" t="s">
        <v>62</v>
      </c>
      <c r="S44" s="104" t="s">
        <v>63</v>
      </c>
      <c r="T44" s="119" t="s">
        <v>64</v>
      </c>
    </row>
    <row r="45" spans="1:20" ht="12.75">
      <c r="A45" s="28" t="s">
        <v>1</v>
      </c>
      <c r="B45" s="42">
        <v>196.33169723585638</v>
      </c>
      <c r="C45" s="43">
        <v>109.32375449008278</v>
      </c>
      <c r="D45" s="8">
        <f>'на 100 тыс'!AN7</f>
        <v>128.82005428708285</v>
      </c>
      <c r="E45" s="7">
        <v>250.48563541560168</v>
      </c>
      <c r="F45" s="8">
        <v>185.99845001291655</v>
      </c>
      <c r="G45" s="8">
        <v>109.32375449008278</v>
      </c>
      <c r="H45" s="41">
        <v>121.1</v>
      </c>
      <c r="I45" s="41">
        <v>185.93462125598776</v>
      </c>
      <c r="J45" s="8">
        <v>197.54111448187768</v>
      </c>
      <c r="K45" s="8">
        <v>129.52259300654637</v>
      </c>
      <c r="L45" s="8">
        <v>113.33226888072807</v>
      </c>
      <c r="M45" s="8">
        <v>141.5030070786098</v>
      </c>
      <c r="N45" s="8">
        <f>'на 100 тыс'!AP7</f>
        <v>118.08504976315929</v>
      </c>
      <c r="O45" s="8">
        <v>135.6529978417645</v>
      </c>
      <c r="P45" s="8">
        <v>118.59767331683949</v>
      </c>
      <c r="Q45" s="8">
        <v>134.23172079802075</v>
      </c>
      <c r="R45" s="8">
        <v>126.44101700268465</v>
      </c>
      <c r="S45" s="8">
        <v>132.33142075064484</v>
      </c>
      <c r="T45" s="22"/>
    </row>
    <row r="46" spans="1:20" ht="12.75">
      <c r="A46" s="3" t="s">
        <v>2</v>
      </c>
      <c r="B46" s="9">
        <v>216.3974398049375</v>
      </c>
      <c r="C46" s="10">
        <v>126.82504330611235</v>
      </c>
      <c r="D46" s="8">
        <f>'на 100 тыс'!AN8</f>
        <v>103.0790852178357</v>
      </c>
      <c r="E46" s="9">
        <v>328.9768818972994</v>
      </c>
      <c r="F46" s="10">
        <v>182.8710758914965</v>
      </c>
      <c r="G46" s="8">
        <v>126.82504330611235</v>
      </c>
      <c r="H46" s="41">
        <v>106.8</v>
      </c>
      <c r="I46" s="41">
        <v>147.8774177342376</v>
      </c>
      <c r="J46" s="10">
        <v>98.7926408585665</v>
      </c>
      <c r="K46" s="10">
        <v>90.6860866232273</v>
      </c>
      <c r="L46" s="10">
        <v>126.3127635109237</v>
      </c>
      <c r="M46" s="10">
        <v>115.8010732081257</v>
      </c>
      <c r="N46" s="8">
        <f>'на 100 тыс'!AP8</f>
        <v>103.0790852178357</v>
      </c>
      <c r="O46" s="10">
        <v>118.6762120070334</v>
      </c>
      <c r="P46" s="10">
        <v>113.18764129615674</v>
      </c>
      <c r="Q46" s="10">
        <v>122.45666917859833</v>
      </c>
      <c r="R46" s="10">
        <v>116.90216026124091</v>
      </c>
      <c r="S46" s="10">
        <v>120.11743280582769</v>
      </c>
      <c r="T46" s="44"/>
    </row>
    <row r="47" spans="1:20" ht="12.75">
      <c r="A47" s="3" t="s">
        <v>3</v>
      </c>
      <c r="B47" s="9">
        <v>203.03280248715183</v>
      </c>
      <c r="C47" s="10">
        <v>108.54990102803141</v>
      </c>
      <c r="D47" s="8">
        <f>'на 100 тыс'!AN9</f>
        <v>91.21979583925572</v>
      </c>
      <c r="E47" s="9">
        <v>376.9791404875597</v>
      </c>
      <c r="F47" s="10">
        <v>177.65370217625784</v>
      </c>
      <c r="G47" s="8">
        <v>108.54990102803141</v>
      </c>
      <c r="H47" s="41">
        <v>83.5</v>
      </c>
      <c r="I47" s="41">
        <v>151.25899280575538</v>
      </c>
      <c r="J47" s="10">
        <v>159.86561571262436</v>
      </c>
      <c r="K47" s="10">
        <v>104.81974415299135</v>
      </c>
      <c r="L47" s="10">
        <v>98.26851014342937</v>
      </c>
      <c r="M47" s="10">
        <v>93.69427574622044</v>
      </c>
      <c r="N47" s="8">
        <f>'на 100 тыс'!AP9</f>
        <v>91.21979583925572</v>
      </c>
      <c r="O47" s="10">
        <v>110.35457348406987</v>
      </c>
      <c r="P47" s="10">
        <v>96.47995889003083</v>
      </c>
      <c r="Q47" s="10">
        <v>96.35149023638232</v>
      </c>
      <c r="R47" s="10">
        <v>115.71813977389517</v>
      </c>
      <c r="S47" s="10">
        <v>112.33299075025694</v>
      </c>
      <c r="T47" s="44"/>
    </row>
    <row r="48" spans="1:20" ht="12.75">
      <c r="A48" s="3" t="s">
        <v>4</v>
      </c>
      <c r="B48" s="9">
        <v>60.75334143377886</v>
      </c>
      <c r="C48" s="10">
        <v>77.95831281798786</v>
      </c>
      <c r="D48" s="8">
        <f>'на 100 тыс'!AN10</f>
        <v>33.27284724513362</v>
      </c>
      <c r="E48" s="9">
        <v>20.350848630387887</v>
      </c>
      <c r="F48" s="10">
        <v>56.70311867152694</v>
      </c>
      <c r="G48" s="8">
        <v>77.95831281798786</v>
      </c>
      <c r="H48" s="41">
        <v>32.9</v>
      </c>
      <c r="I48" s="41">
        <v>0</v>
      </c>
      <c r="J48" s="10">
        <v>0</v>
      </c>
      <c r="K48" s="10">
        <v>0</v>
      </c>
      <c r="L48" s="10">
        <v>12.545364566149786</v>
      </c>
      <c r="M48" s="10">
        <v>19.935664797096667</v>
      </c>
      <c r="N48" s="8">
        <f>'на 100 тыс'!AP10</f>
        <v>16.63642362256681</v>
      </c>
      <c r="O48" s="10">
        <v>49.43681657485818</v>
      </c>
      <c r="P48" s="10">
        <v>43.221244758694404</v>
      </c>
      <c r="Q48" s="10">
        <v>43.163693167804</v>
      </c>
      <c r="R48" s="10">
        <v>44.43393899531366</v>
      </c>
      <c r="S48" s="10">
        <v>40.43821425635123</v>
      </c>
      <c r="T48" s="44"/>
    </row>
    <row r="49" spans="1:20" ht="12.75">
      <c r="A49" s="3" t="s">
        <v>5</v>
      </c>
      <c r="B49" s="9">
        <v>204.49897750511246</v>
      </c>
      <c r="C49" s="10">
        <v>128.3996731644683</v>
      </c>
      <c r="D49" s="8">
        <f>'на 100 тыс'!AN11</f>
        <v>110.93931430666748</v>
      </c>
      <c r="E49" s="9">
        <v>192.79841224836971</v>
      </c>
      <c r="F49" s="10">
        <v>204.49897750511246</v>
      </c>
      <c r="G49" s="8">
        <v>128.3996731644683</v>
      </c>
      <c r="H49" s="41">
        <v>77.3</v>
      </c>
      <c r="I49" s="41">
        <v>69.96672212978369</v>
      </c>
      <c r="J49" s="10">
        <v>226.82882112082137</v>
      </c>
      <c r="K49" s="10">
        <v>148.72578378048036</v>
      </c>
      <c r="L49" s="10">
        <v>111.54433783536027</v>
      </c>
      <c r="M49" s="10">
        <v>88.62677993033063</v>
      </c>
      <c r="N49" s="8">
        <f>'на 100 тыс'!AP11</f>
        <v>73.95954287111165</v>
      </c>
      <c r="O49" s="10">
        <v>91.88257665795103</v>
      </c>
      <c r="P49" s="10">
        <v>80.33040171143332</v>
      </c>
      <c r="Q49" s="10">
        <v>80.2234371285952</v>
      </c>
      <c r="R49" s="10">
        <v>78.50606132636084</v>
      </c>
      <c r="S49" s="10">
        <v>71.44639885904445</v>
      </c>
      <c r="T49" s="44"/>
    </row>
    <row r="50" spans="1:20" ht="12.75">
      <c r="A50" s="3" t="s">
        <v>6</v>
      </c>
      <c r="B50" s="9">
        <v>125.81493766441724</v>
      </c>
      <c r="C50" s="10">
        <v>105.33707865168539</v>
      </c>
      <c r="D50" s="8">
        <f>'на 100 тыс'!AN12</f>
        <v>121.49138657993012</v>
      </c>
      <c r="E50" s="9">
        <v>472.60042759086303</v>
      </c>
      <c r="F50" s="10">
        <v>125.81493766441724</v>
      </c>
      <c r="G50" s="8">
        <v>105.33707865168539</v>
      </c>
      <c r="H50" s="41">
        <v>94.7</v>
      </c>
      <c r="I50" s="41">
        <v>139.40326781908595</v>
      </c>
      <c r="J50" s="10">
        <v>74.52114203108059</v>
      </c>
      <c r="K50" s="10">
        <v>97.72316588362848</v>
      </c>
      <c r="L50" s="10">
        <v>73.29237441272136</v>
      </c>
      <c r="M50" s="10">
        <v>87.35092157571376</v>
      </c>
      <c r="N50" s="8">
        <f>'на 100 тыс'!AP12</f>
        <v>121.49138657993012</v>
      </c>
      <c r="O50" s="10">
        <v>142.38692872365615</v>
      </c>
      <c r="P50" s="10">
        <v>142.26852948141132</v>
      </c>
      <c r="Q50" s="10">
        <v>142.07909069381958</v>
      </c>
      <c r="R50" s="10">
        <v>127.97774094245797</v>
      </c>
      <c r="S50" s="10">
        <v>116.46933459625858</v>
      </c>
      <c r="T50" s="44"/>
    </row>
    <row r="51" spans="1:20" ht="12.75">
      <c r="A51" s="3" t="s">
        <v>7</v>
      </c>
      <c r="B51" s="9">
        <v>293.0880078156802</v>
      </c>
      <c r="C51" s="10">
        <v>73.90376088027591</v>
      </c>
      <c r="D51" s="8">
        <f>'на 100 тыс'!AN13</f>
        <v>66.82680361136418</v>
      </c>
      <c r="E51" s="9">
        <v>384.86209108402824</v>
      </c>
      <c r="F51" s="10">
        <v>293.0880078156802</v>
      </c>
      <c r="G51" s="8">
        <v>73.90376088027591</v>
      </c>
      <c r="H51" s="41">
        <v>57.8</v>
      </c>
      <c r="I51" s="41">
        <v>0</v>
      </c>
      <c r="J51" s="10">
        <v>51.238300339600755</v>
      </c>
      <c r="K51" s="10">
        <v>67.19125320964135</v>
      </c>
      <c r="L51" s="10">
        <v>75.59015986084651</v>
      </c>
      <c r="M51" s="10">
        <v>60.05963720699081</v>
      </c>
      <c r="N51" s="8">
        <f>'на 100 тыс'!AP13</f>
        <v>66.82680361136418</v>
      </c>
      <c r="O51" s="10">
        <v>56.73712021136063</v>
      </c>
      <c r="P51" s="10">
        <v>49.603698811096436</v>
      </c>
      <c r="Q51" s="10">
        <v>74.30647291941875</v>
      </c>
      <c r="R51" s="10">
        <v>89.24207397622193</v>
      </c>
      <c r="S51" s="10">
        <v>81.2169749009247</v>
      </c>
      <c r="T51" s="44"/>
    </row>
    <row r="52" spans="1:20" ht="12.75">
      <c r="A52" s="3" t="s">
        <v>8</v>
      </c>
      <c r="B52" s="9">
        <v>41.664186655556215</v>
      </c>
      <c r="C52" s="10">
        <v>45.02476361999099</v>
      </c>
      <c r="D52" s="8">
        <f>'на 100 тыс'!AN14</f>
        <v>43.21371183717193</v>
      </c>
      <c r="E52" s="9">
        <v>17.82001782001782</v>
      </c>
      <c r="F52" s="10">
        <v>23.80810666031784</v>
      </c>
      <c r="G52" s="8">
        <v>45.02476361999099</v>
      </c>
      <c r="H52" s="41">
        <v>29.2</v>
      </c>
      <c r="I52" s="41">
        <v>32.70055963672217</v>
      </c>
      <c r="J52" s="10">
        <v>24.85002678093198</v>
      </c>
      <c r="K52" s="10">
        <v>21.72469201928227</v>
      </c>
      <c r="L52" s="10">
        <v>24.440278521692555</v>
      </c>
      <c r="M52" s="10">
        <v>25.891805034815206</v>
      </c>
      <c r="N52" s="8">
        <f>'на 100 тыс'!AP14</f>
        <v>21.606855918585964</v>
      </c>
      <c r="O52" s="10">
        <v>35.786199330657816</v>
      </c>
      <c r="P52" s="10">
        <v>35.45847162239102</v>
      </c>
      <c r="Q52" s="10">
        <v>37.49427170848898</v>
      </c>
      <c r="R52" s="10">
        <v>55.037424837871995</v>
      </c>
      <c r="S52" s="10">
        <v>53.12382830400911</v>
      </c>
      <c r="T52" s="44"/>
    </row>
    <row r="53" spans="1:20" ht="12.75">
      <c r="A53" s="3" t="s">
        <v>9</v>
      </c>
      <c r="B53" s="9">
        <v>200.57766367137356</v>
      </c>
      <c r="C53" s="10">
        <v>99.58014856281623</v>
      </c>
      <c r="D53" s="8">
        <f>'на 100 тыс'!AN15</f>
        <v>54.77703546792678</v>
      </c>
      <c r="E53" s="9">
        <v>212.07221058770511</v>
      </c>
      <c r="F53" s="10">
        <v>157.7877620881472</v>
      </c>
      <c r="G53" s="8">
        <v>99.58014856281623</v>
      </c>
      <c r="H53" s="41">
        <v>32.4</v>
      </c>
      <c r="I53" s="41">
        <v>63.533347722857755</v>
      </c>
      <c r="J53" s="10">
        <v>33.599478572592474</v>
      </c>
      <c r="K53" s="10">
        <v>33.04546195209386</v>
      </c>
      <c r="L53" s="10">
        <v>24.784096464070394</v>
      </c>
      <c r="M53" s="10">
        <v>32.82005322904785</v>
      </c>
      <c r="N53" s="8">
        <f>'на 100 тыс'!AP15</f>
        <v>27.38851773396339</v>
      </c>
      <c r="O53" s="10">
        <v>32.44657889056767</v>
      </c>
      <c r="P53" s="10">
        <v>32.41959853226851</v>
      </c>
      <c r="Q53" s="10">
        <v>48.564644938484776</v>
      </c>
      <c r="R53" s="10">
        <v>61.566479602849135</v>
      </c>
      <c r="S53" s="10">
        <v>58.97906324195985</v>
      </c>
      <c r="T53" s="44"/>
    </row>
    <row r="54" spans="1:20" ht="12.75">
      <c r="A54" s="3" t="s">
        <v>10</v>
      </c>
      <c r="B54" s="9">
        <v>161.7001617001617</v>
      </c>
      <c r="C54" s="10">
        <v>92.59795127032814</v>
      </c>
      <c r="D54" s="8">
        <f>'на 100 тыс'!AN16</f>
        <v>83.38156262918561</v>
      </c>
      <c r="E54" s="9">
        <v>148.0553499231251</v>
      </c>
      <c r="F54" s="10">
        <v>155.92515592515593</v>
      </c>
      <c r="G54" s="8">
        <v>92.59795127032814</v>
      </c>
      <c r="H54" s="41">
        <v>75.7</v>
      </c>
      <c r="I54" s="41">
        <v>205.7911908646003</v>
      </c>
      <c r="J54" s="10">
        <v>109.59664560325992</v>
      </c>
      <c r="K54" s="10">
        <v>95.81290970294691</v>
      </c>
      <c r="L54" s="10">
        <v>107.78952341581527</v>
      </c>
      <c r="M54" s="10">
        <v>85.64341817752317</v>
      </c>
      <c r="N54" s="8">
        <f>'на 100 тыс'!AP16</f>
        <v>83.38156262918561</v>
      </c>
      <c r="O54" s="10">
        <v>70.0652528548124</v>
      </c>
      <c r="P54" s="10">
        <v>61.25611745513866</v>
      </c>
      <c r="Q54" s="10">
        <v>78.65299463994407</v>
      </c>
      <c r="R54" s="10">
        <v>83.96644138895363</v>
      </c>
      <c r="S54" s="10">
        <v>82.78373339547892</v>
      </c>
      <c r="T54" s="44"/>
    </row>
    <row r="55" spans="1:20" ht="12.75">
      <c r="A55" s="3" t="s">
        <v>11</v>
      </c>
      <c r="B55" s="9">
        <v>241.0883416566213</v>
      </c>
      <c r="C55" s="10">
        <v>105.46669010370891</v>
      </c>
      <c r="D55" s="8">
        <f>'на 100 тыс'!AN17</f>
        <v>74.20215211993009</v>
      </c>
      <c r="E55" s="9">
        <v>414.0261934938741</v>
      </c>
      <c r="F55" s="10">
        <v>223.8677458240055</v>
      </c>
      <c r="G55" s="8">
        <v>105.46669010370891</v>
      </c>
      <c r="H55" s="41">
        <v>107.6</v>
      </c>
      <c r="I55" s="41">
        <v>105.57747489239597</v>
      </c>
      <c r="J55" s="10">
        <v>56.893221741929544</v>
      </c>
      <c r="K55" s="10">
        <v>111.91023636530856</v>
      </c>
      <c r="L55" s="10">
        <v>83.93267727398141</v>
      </c>
      <c r="M55" s="10">
        <v>88.91750206934607</v>
      </c>
      <c r="N55" s="8">
        <f>'на 100 тыс'!AP17</f>
        <v>74.20215211993009</v>
      </c>
      <c r="O55" s="10">
        <v>123.24246771879483</v>
      </c>
      <c r="P55" s="10">
        <v>134.68436154949785</v>
      </c>
      <c r="Q55" s="10">
        <v>147.9555236728838</v>
      </c>
      <c r="R55" s="10">
        <v>118.46305595408896</v>
      </c>
      <c r="S55" s="10">
        <v>107.81025824964132</v>
      </c>
      <c r="T55" s="44"/>
    </row>
    <row r="56" spans="1:20" ht="12.75">
      <c r="A56" s="3" t="s">
        <v>12</v>
      </c>
      <c r="B56" s="9">
        <v>205.77093953140346</v>
      </c>
      <c r="C56" s="10">
        <v>209.30453810293977</v>
      </c>
      <c r="D56" s="8">
        <f>'на 100 тыс'!AN18</f>
        <v>98.77087312080701</v>
      </c>
      <c r="E56" s="9">
        <v>299.0430622009569</v>
      </c>
      <c r="F56" s="10">
        <v>177.71126595893935</v>
      </c>
      <c r="G56" s="8">
        <v>209.30453810293977</v>
      </c>
      <c r="H56" s="41">
        <v>120.4</v>
      </c>
      <c r="I56" s="41">
        <v>113.3696018487314</v>
      </c>
      <c r="J56" s="10">
        <v>121.16938445717645</v>
      </c>
      <c r="K56" s="10">
        <v>119.17144116350815</v>
      </c>
      <c r="L56" s="10">
        <v>104.27501101806962</v>
      </c>
      <c r="M56" s="10">
        <v>106.52269722344644</v>
      </c>
      <c r="N56" s="8">
        <f>'на 100 тыс'!AP18</f>
        <v>88.8937858087263</v>
      </c>
      <c r="O56" s="10">
        <v>115.79606181695634</v>
      </c>
      <c r="P56" s="10">
        <v>108.46853786529296</v>
      </c>
      <c r="Q56" s="10">
        <v>129.98892686919262</v>
      </c>
      <c r="R56" s="10">
        <v>127.20620095325215</v>
      </c>
      <c r="S56" s="10">
        <v>131.55360839632178</v>
      </c>
      <c r="T56" s="44"/>
    </row>
    <row r="57" spans="1:20" ht="12.75">
      <c r="A57" s="3" t="s">
        <v>13</v>
      </c>
      <c r="B57" s="9">
        <v>221.28447920955125</v>
      </c>
      <c r="C57" s="10">
        <v>123.29822758797842</v>
      </c>
      <c r="D57" s="8">
        <f>'на 100 тыс'!AN19</f>
        <v>96.19522017911079</v>
      </c>
      <c r="E57" s="9">
        <v>398.44707805476094</v>
      </c>
      <c r="F57" s="10">
        <v>210.99217785096747</v>
      </c>
      <c r="G57" s="8">
        <v>123.29822758797842</v>
      </c>
      <c r="H57" s="41">
        <v>114.7</v>
      </c>
      <c r="I57" s="41">
        <v>61.40286831812255</v>
      </c>
      <c r="J57" s="10">
        <v>65.56091357108791</v>
      </c>
      <c r="K57" s="10">
        <v>64.47988977796619</v>
      </c>
      <c r="L57" s="10">
        <v>64.47988977796619</v>
      </c>
      <c r="M57" s="10">
        <v>89.65608605797253</v>
      </c>
      <c r="N57" s="8">
        <f>'на 100 тыс'!AP19</f>
        <v>96.19522017911079</v>
      </c>
      <c r="O57" s="10">
        <v>152.31290743155148</v>
      </c>
      <c r="P57" s="10">
        <v>148.82920469361147</v>
      </c>
      <c r="Q57" s="10">
        <v>156.45371577574969</v>
      </c>
      <c r="R57" s="10">
        <v>144.05736636245112</v>
      </c>
      <c r="S57" s="10">
        <v>131.10299869621903</v>
      </c>
      <c r="T57" s="44"/>
    </row>
    <row r="58" spans="1:20" ht="12.75">
      <c r="A58" s="3" t="s">
        <v>14</v>
      </c>
      <c r="B58" s="9">
        <v>161.7959348771362</v>
      </c>
      <c r="C58" s="10">
        <v>73.00031285848368</v>
      </c>
      <c r="D58" s="8">
        <f>'на 100 тыс'!AN20</f>
        <v>128.18557356212264</v>
      </c>
      <c r="E58" s="9">
        <v>415.96513815984946</v>
      </c>
      <c r="F58" s="10">
        <v>141.57144301749418</v>
      </c>
      <c r="G58" s="8">
        <v>73.00031285848368</v>
      </c>
      <c r="H58" s="41">
        <v>41.8</v>
      </c>
      <c r="I58" s="41">
        <v>246.11204013377923</v>
      </c>
      <c r="J58" s="10">
        <v>131.04544010168414</v>
      </c>
      <c r="K58" s="10">
        <v>85.92310136638068</v>
      </c>
      <c r="L58" s="10">
        <v>64.4423260247855</v>
      </c>
      <c r="M58" s="10">
        <v>76.80330473466793</v>
      </c>
      <c r="N58" s="8">
        <f>'на 100 тыс'!AP20</f>
        <v>64.09278678106132</v>
      </c>
      <c r="O58" s="10">
        <v>71.82274247491638</v>
      </c>
      <c r="P58" s="10">
        <v>62.792642140468224</v>
      </c>
      <c r="Q58" s="10">
        <v>62.709030100334445</v>
      </c>
      <c r="R58" s="10">
        <v>50.209030100334445</v>
      </c>
      <c r="S58" s="10">
        <v>45.69397993311036</v>
      </c>
      <c r="T58" s="44"/>
    </row>
    <row r="59" spans="1:20" ht="12.75">
      <c r="A59" s="3" t="s">
        <v>15</v>
      </c>
      <c r="B59" s="9">
        <v>240.96385542168676</v>
      </c>
      <c r="C59" s="10">
        <v>202.27829234536358</v>
      </c>
      <c r="D59" s="8">
        <f>'на 100 тыс'!AN21</f>
        <v>112.00577521101731</v>
      </c>
      <c r="E59" s="9">
        <v>163.04901661061857</v>
      </c>
      <c r="F59" s="10">
        <v>230.48716605552644</v>
      </c>
      <c r="G59" s="8">
        <v>202.27829234536358</v>
      </c>
      <c r="H59" s="41">
        <v>76.2</v>
      </c>
      <c r="I59" s="41">
        <v>512.6374224447588</v>
      </c>
      <c r="J59" s="10">
        <v>274.8111950244336</v>
      </c>
      <c r="K59" s="10">
        <v>180.18658374055977</v>
      </c>
      <c r="L59" s="10">
        <v>168.92492225677475</v>
      </c>
      <c r="M59" s="10">
        <v>134.21812527765437</v>
      </c>
      <c r="N59" s="8">
        <f>'на 100 тыс'!AP21</f>
        <v>112.00577521101731</v>
      </c>
      <c r="O59" s="10">
        <v>93.50168716664852</v>
      </c>
      <c r="P59" s="10">
        <v>81.74594535757048</v>
      </c>
      <c r="Q59" s="10">
        <v>81.63709589637531</v>
      </c>
      <c r="R59" s="10">
        <v>104.58256231631654</v>
      </c>
      <c r="S59" s="10">
        <v>95.1779688690541</v>
      </c>
      <c r="T59" s="44"/>
    </row>
    <row r="60" spans="1:20" ht="12.75">
      <c r="A60" s="3" t="s">
        <v>16</v>
      </c>
      <c r="B60" s="9">
        <v>111.11444788131776</v>
      </c>
      <c r="C60" s="10">
        <v>144.19610670511895</v>
      </c>
      <c r="D60" s="8">
        <f>'на 100 тыс'!AN22</f>
        <v>95.87356287691988</v>
      </c>
      <c r="E60" s="9">
        <v>96.92857575573998</v>
      </c>
      <c r="F60" s="10">
        <v>99.10207513739151</v>
      </c>
      <c r="G60" s="8">
        <v>144.19610670511895</v>
      </c>
      <c r="H60" s="41">
        <v>89.8</v>
      </c>
      <c r="I60" s="41">
        <v>140.97644206304068</v>
      </c>
      <c r="J60" s="10">
        <v>110.26410385906539</v>
      </c>
      <c r="K60" s="10">
        <v>72.29731737025044</v>
      </c>
      <c r="L60" s="10">
        <v>72.29731737025044</v>
      </c>
      <c r="M60" s="10">
        <v>78.9845815632334</v>
      </c>
      <c r="N60" s="8">
        <f>'на 100 тыс'!AP22</f>
        <v>83.88936751730489</v>
      </c>
      <c r="O60" s="10">
        <v>102.8526955428503</v>
      </c>
      <c r="P60" s="10">
        <v>89.92127398449426</v>
      </c>
      <c r="Q60" s="10">
        <v>94.2916155296794</v>
      </c>
      <c r="R60" s="10">
        <v>107.85164785823332</v>
      </c>
      <c r="S60" s="10">
        <v>107.9683898584129</v>
      </c>
      <c r="T60" s="44"/>
    </row>
    <row r="61" spans="1:20" ht="12.75">
      <c r="A61" s="3" t="s">
        <v>17</v>
      </c>
      <c r="B61" s="9">
        <v>157.94952794629717</v>
      </c>
      <c r="C61" s="10">
        <v>142.91472754589762</v>
      </c>
      <c r="D61" s="8">
        <f>'на 100 тыс'!AN23</f>
        <v>190.33329558751367</v>
      </c>
      <c r="E61" s="9">
        <v>138.74066168623267</v>
      </c>
      <c r="F61" s="10">
        <v>140.00071795239975</v>
      </c>
      <c r="G61" s="8">
        <v>142.91472754589762</v>
      </c>
      <c r="H61" s="41">
        <v>51.8</v>
      </c>
      <c r="I61" s="41">
        <v>87.20835493667136</v>
      </c>
      <c r="J61" s="10">
        <v>46.69912807156607</v>
      </c>
      <c r="K61" s="10">
        <v>122.47763560185709</v>
      </c>
      <c r="L61" s="10">
        <v>126.30506171441512</v>
      </c>
      <c r="M61" s="10">
        <v>127.72430453327293</v>
      </c>
      <c r="N61" s="8">
        <f>'на 100 тыс'!AP23</f>
        <v>152.26663647001095</v>
      </c>
      <c r="O61" s="10">
        <v>63.62491667283905</v>
      </c>
      <c r="P61" s="10">
        <v>72.31316198800089</v>
      </c>
      <c r="Q61" s="10">
        <v>72.21687282423524</v>
      </c>
      <c r="R61" s="10">
        <v>75.6129175616621</v>
      </c>
      <c r="S61" s="10">
        <v>72.86126953558995</v>
      </c>
      <c r="T61" s="44"/>
    </row>
    <row r="62" spans="1:20" ht="12.75">
      <c r="A62" s="3" t="s">
        <v>18</v>
      </c>
      <c r="B62" s="9">
        <v>114.25773280013058</v>
      </c>
      <c r="C62" s="10">
        <v>111.65791323766594</v>
      </c>
      <c r="D62" s="8">
        <f>'на 100 тыс'!AN24</f>
        <v>91.03479402593139</v>
      </c>
      <c r="E62" s="9">
        <v>221.46164686933764</v>
      </c>
      <c r="F62" s="10">
        <v>102.01583285725944</v>
      </c>
      <c r="G62" s="8">
        <v>111.65791323766594</v>
      </c>
      <c r="H62" s="41">
        <v>102.7</v>
      </c>
      <c r="I62" s="41">
        <v>0</v>
      </c>
      <c r="J62" s="10">
        <v>0</v>
      </c>
      <c r="K62" s="10">
        <v>33.28409650418513</v>
      </c>
      <c r="L62" s="10">
        <v>37.44460856720827</v>
      </c>
      <c r="M62" s="10">
        <v>39.66847201706876</v>
      </c>
      <c r="N62" s="8">
        <f>'на 100 тыс'!AP24</f>
        <v>57.931232561956335</v>
      </c>
      <c r="O62" s="10">
        <v>91.76973332785471</v>
      </c>
      <c r="P62" s="10">
        <v>104.91843694785717</v>
      </c>
      <c r="Q62" s="10">
        <v>110.9421867937708</v>
      </c>
      <c r="R62" s="10">
        <v>113.50207502979003</v>
      </c>
      <c r="S62" s="10">
        <v>116.7687060853844</v>
      </c>
      <c r="T62" s="44"/>
    </row>
    <row r="63" spans="1:20" ht="12.75">
      <c r="A63" s="3" t="s">
        <v>19</v>
      </c>
      <c r="B63" s="9">
        <v>118.17107535678575</v>
      </c>
      <c r="C63" s="10">
        <v>101.46665436767826</v>
      </c>
      <c r="D63" s="8">
        <f>'на 100 тыс'!AN25</f>
        <v>135.0196040929521</v>
      </c>
      <c r="E63" s="9">
        <v>205.35714285714286</v>
      </c>
      <c r="F63" s="10">
        <v>99.99090991728025</v>
      </c>
      <c r="G63" s="8">
        <v>101.46665436767826</v>
      </c>
      <c r="H63" s="41">
        <v>65.5</v>
      </c>
      <c r="I63" s="41">
        <v>330.6065144140771</v>
      </c>
      <c r="J63" s="10">
        <v>236.62618341780623</v>
      </c>
      <c r="K63" s="10">
        <v>155.1496605144879</v>
      </c>
      <c r="L63" s="10">
        <v>116.36224538586592</v>
      </c>
      <c r="M63" s="10">
        <v>92.45481495648846</v>
      </c>
      <c r="N63" s="8">
        <f>'на 100 тыс'!AP25</f>
        <v>115.73108922253036</v>
      </c>
      <c r="O63" s="10">
        <v>64.32047922126544</v>
      </c>
      <c r="P63" s="10">
        <v>56.233620366903786</v>
      </c>
      <c r="Q63" s="10">
        <v>84.23811306626732</v>
      </c>
      <c r="R63" s="10">
        <v>101.16997379258706</v>
      </c>
      <c r="S63" s="10">
        <v>92.07225758143018</v>
      </c>
      <c r="T63" s="44"/>
    </row>
    <row r="64" spans="1:20" ht="12.75">
      <c r="A64" s="3" t="s">
        <v>20</v>
      </c>
      <c r="B64" s="9">
        <v>230.0966405890474</v>
      </c>
      <c r="C64" s="10">
        <v>109.25550179491181</v>
      </c>
      <c r="D64" s="8">
        <f>'на 100 тыс'!AN26</f>
        <v>147.0712144535364</v>
      </c>
      <c r="E64" s="9">
        <v>38.086532602071905</v>
      </c>
      <c r="F64" s="10">
        <v>214.75686454977756</v>
      </c>
      <c r="G64" s="8">
        <v>109.25550179491181</v>
      </c>
      <c r="H64" s="41">
        <v>103</v>
      </c>
      <c r="I64" s="41">
        <v>279.8225461459241</v>
      </c>
      <c r="J64" s="10">
        <v>300.7048529530908</v>
      </c>
      <c r="K64" s="10">
        <v>230.02511545005265</v>
      </c>
      <c r="L64" s="10">
        <v>221.8099327554079</v>
      </c>
      <c r="M64" s="10">
        <v>176.23754354694967</v>
      </c>
      <c r="N64" s="8">
        <f>'на 100 тыс'!AP26</f>
        <v>147.0712144535364</v>
      </c>
      <c r="O64" s="10">
        <v>176.93099897013388</v>
      </c>
      <c r="P64" s="10">
        <v>154.68589083419155</v>
      </c>
      <c r="Q64" s="10">
        <v>154.4799176107106</v>
      </c>
      <c r="R64" s="10">
        <v>142.71567773112574</v>
      </c>
      <c r="S64" s="10">
        <v>129.8819614988513</v>
      </c>
      <c r="T64" s="44"/>
    </row>
    <row r="65" spans="1:20" ht="12.75">
      <c r="A65" s="3" t="s">
        <v>21</v>
      </c>
      <c r="B65" s="9">
        <v>192.12295869356387</v>
      </c>
      <c r="C65" s="10">
        <v>109.70353924513518</v>
      </c>
      <c r="D65" s="8">
        <f>'на 100 тыс'!AN27</f>
        <v>132.23107987622592</v>
      </c>
      <c r="E65" s="9">
        <v>289.5505560395634</v>
      </c>
      <c r="F65" s="10">
        <v>189.5267024950022</v>
      </c>
      <c r="G65" s="8">
        <v>109.70353924513518</v>
      </c>
      <c r="H65" s="41">
        <v>84.1</v>
      </c>
      <c r="I65" s="41">
        <v>216.684193921548</v>
      </c>
      <c r="J65" s="10">
        <v>145.99569937588504</v>
      </c>
      <c r="K65" s="10">
        <v>127.63413227041485</v>
      </c>
      <c r="L65" s="10">
        <v>111.679865736613</v>
      </c>
      <c r="M65" s="10">
        <v>120.42534221429695</v>
      </c>
      <c r="N65" s="8">
        <f>'на 100 тыс'!AP27</f>
        <v>116.36335029107883</v>
      </c>
      <c r="O65" s="10">
        <v>76.78515090966452</v>
      </c>
      <c r="P65" s="10">
        <v>94.77337259438427</v>
      </c>
      <c r="Q65" s="10">
        <v>102.53444105584182</v>
      </c>
      <c r="R65" s="10">
        <v>101.04111893995162</v>
      </c>
      <c r="S65" s="10">
        <v>103.4493637606478</v>
      </c>
      <c r="T65" s="44"/>
    </row>
    <row r="66" spans="1:20" ht="12.75">
      <c r="A66" s="3" t="s">
        <v>22</v>
      </c>
      <c r="B66" s="9">
        <v>206.12018392262564</v>
      </c>
      <c r="C66" s="10">
        <v>79.58826338409295</v>
      </c>
      <c r="D66" s="8">
        <f>'на 100 тыс'!AN28</f>
        <v>86.93028768451674</v>
      </c>
      <c r="E66" s="9">
        <v>290.4827294813563</v>
      </c>
      <c r="F66" s="10">
        <v>206.12018392262564</v>
      </c>
      <c r="G66" s="8">
        <v>79.58826338409295</v>
      </c>
      <c r="H66" s="41">
        <v>48</v>
      </c>
      <c r="I66" s="41">
        <v>62.774578801450204</v>
      </c>
      <c r="J66" s="10">
        <v>66.65230039866394</v>
      </c>
      <c r="K66" s="10">
        <v>65.55328089645512</v>
      </c>
      <c r="L66" s="10">
        <v>81.9416011205689</v>
      </c>
      <c r="M66" s="10">
        <v>65.10613080487016</v>
      </c>
      <c r="N66" s="8">
        <f>'на 100 тыс'!AP28</f>
        <v>76.06400172395216</v>
      </c>
      <c r="O66" s="10">
        <v>9.159735551290254</v>
      </c>
      <c r="P66" s="10">
        <v>8.00810407336319</v>
      </c>
      <c r="Q66" s="10">
        <v>7.997440818937941</v>
      </c>
      <c r="R66" s="10">
        <v>32.01642141181489</v>
      </c>
      <c r="S66" s="10">
        <v>40.79227980379612</v>
      </c>
      <c r="T66" s="44"/>
    </row>
    <row r="67" spans="1:20" ht="12.75">
      <c r="A67" s="3" t="s">
        <v>23</v>
      </c>
      <c r="B67" s="9">
        <v>174.00761283306144</v>
      </c>
      <c r="C67" s="10">
        <v>331.49171270718233</v>
      </c>
      <c r="D67" s="8">
        <f>'на 100 тыс'!AN29</f>
        <v>91.4635528851604</v>
      </c>
      <c r="E67" s="9">
        <v>538.3153894870171</v>
      </c>
      <c r="F67" s="10">
        <v>174.00761283306144</v>
      </c>
      <c r="G67" s="8">
        <v>331.49171270718233</v>
      </c>
      <c r="H67" s="41">
        <v>135.1</v>
      </c>
      <c r="I67" s="41">
        <v>132.5900900900901</v>
      </c>
      <c r="J67" s="10">
        <v>70.12810338963835</v>
      </c>
      <c r="K67" s="10">
        <v>45.98118127196463</v>
      </c>
      <c r="L67" s="10">
        <v>68.97177190794693</v>
      </c>
      <c r="M67" s="10">
        <v>54.80104296565015</v>
      </c>
      <c r="N67" s="8">
        <f>'на 100 тыс'!AP29</f>
        <v>45.7317764425802</v>
      </c>
      <c r="O67" s="10">
        <v>232.16216216216216</v>
      </c>
      <c r="P67" s="10">
        <v>202.97297297297297</v>
      </c>
      <c r="Q67" s="10">
        <v>202.7027027027027</v>
      </c>
      <c r="R67" s="10">
        <v>175.82207207207207</v>
      </c>
      <c r="S67" s="10">
        <v>160.01126126126127</v>
      </c>
      <c r="T67" s="44"/>
    </row>
    <row r="68" spans="1:20" ht="12.75">
      <c r="A68" s="3" t="s">
        <v>24</v>
      </c>
      <c r="B68" s="9">
        <v>148.83028696339704</v>
      </c>
      <c r="C68" s="10">
        <v>60.42576926652412</v>
      </c>
      <c r="D68" s="8">
        <f>'на 100 тыс'!AN30</f>
        <v>75.82706766917292</v>
      </c>
      <c r="E68" s="9">
        <v>162.29249744968934</v>
      </c>
      <c r="F68" s="10">
        <v>134.8774475605786</v>
      </c>
      <c r="G68" s="8">
        <v>60.42576926652412</v>
      </c>
      <c r="H68" s="41">
        <v>46.5</v>
      </c>
      <c r="I68" s="41">
        <v>54.760243709594896</v>
      </c>
      <c r="J68" s="10">
        <v>87.20864661654136</v>
      </c>
      <c r="K68" s="10">
        <v>76.2406015037594</v>
      </c>
      <c r="L68" s="10">
        <v>71.47556390977444</v>
      </c>
      <c r="M68" s="10">
        <v>68.1484962406015</v>
      </c>
      <c r="N68" s="8">
        <f>'на 100 тыс'!AP30</f>
        <v>66.3486842105263</v>
      </c>
      <c r="O68" s="10">
        <v>63.92260825077903</v>
      </c>
      <c r="P68" s="10">
        <v>55.88577275475559</v>
      </c>
      <c r="Q68" s="10">
        <v>55.81135761127389</v>
      </c>
      <c r="R68" s="10">
        <v>72.61522719873494</v>
      </c>
      <c r="S68" s="10">
        <v>66.0852983582159</v>
      </c>
      <c r="T68" s="44"/>
    </row>
    <row r="69" spans="1:20" ht="12.75">
      <c r="A69" s="3" t="s">
        <v>25</v>
      </c>
      <c r="B69" s="9">
        <v>274.24231769917725</v>
      </c>
      <c r="C69" s="10">
        <v>136.12265367531165</v>
      </c>
      <c r="D69" s="8">
        <f>'на 100 тыс'!AN31</f>
        <v>133.43869450161716</v>
      </c>
      <c r="E69" s="9">
        <v>386.42009384487994</v>
      </c>
      <c r="F69" s="10">
        <v>246.11490049926167</v>
      </c>
      <c r="G69" s="8">
        <v>136.12265367531165</v>
      </c>
      <c r="H69" s="41">
        <v>108.7</v>
      </c>
      <c r="I69" s="41">
        <v>170.71190372625776</v>
      </c>
      <c r="J69" s="10">
        <v>90.94384004704499</v>
      </c>
      <c r="K69" s="10">
        <v>89.44428109379595</v>
      </c>
      <c r="L69" s="10">
        <v>89.44428109379594</v>
      </c>
      <c r="M69" s="10">
        <v>124.36783299029696</v>
      </c>
      <c r="N69" s="8">
        <f>'на 100 тыс'!AP31</f>
        <v>133.43869450161716</v>
      </c>
      <c r="O69" s="10">
        <v>99.63752356096853</v>
      </c>
      <c r="P69" s="10">
        <v>87.11033782804117</v>
      </c>
      <c r="Q69" s="10">
        <v>108.74293170943889</v>
      </c>
      <c r="R69" s="10">
        <v>104.48020878642889</v>
      </c>
      <c r="S69" s="10">
        <v>110.93228940118892</v>
      </c>
      <c r="T69" s="44"/>
    </row>
    <row r="70" spans="1:20" ht="12.75">
      <c r="A70" s="3" t="s">
        <v>27</v>
      </c>
      <c r="B70" s="9">
        <v>63.07772210968306</v>
      </c>
      <c r="C70" s="10">
        <v>38.31632462337856</v>
      </c>
      <c r="D70" s="10">
        <f>'на 100 тыс'!AN33</f>
        <v>48.06267281676433</v>
      </c>
      <c r="E70" s="9">
        <v>27.491930170497366</v>
      </c>
      <c r="F70" s="10">
        <v>49.426573294900905</v>
      </c>
      <c r="G70" s="10">
        <v>38.31632462337856</v>
      </c>
      <c r="H70" s="52">
        <v>34</v>
      </c>
      <c r="I70" s="52">
        <v>38.4235488643286</v>
      </c>
      <c r="J70" s="10">
        <v>31.58676542720846</v>
      </c>
      <c r="K70" s="10">
        <v>32.63492279626228</v>
      </c>
      <c r="L70" s="10">
        <v>29.183152115888383</v>
      </c>
      <c r="M70" s="10">
        <v>28.79709474420411</v>
      </c>
      <c r="N70" s="10">
        <f>'на 100 тыс'!AP33</f>
        <v>28.400670300815285</v>
      </c>
      <c r="O70" s="10">
        <v>38.97895247212104</v>
      </c>
      <c r="P70" s="10">
        <v>36.87917252010891</v>
      </c>
      <c r="Q70" s="10">
        <v>39.16108258637195</v>
      </c>
      <c r="R70" s="10">
        <v>52.071652349043354</v>
      </c>
      <c r="S70" s="10">
        <v>51.295734550020505</v>
      </c>
      <c r="T70" s="44"/>
    </row>
    <row r="71" spans="1:20" ht="12.75">
      <c r="A71" s="3" t="s">
        <v>28</v>
      </c>
      <c r="B71" s="9">
        <v>136.671936355755</v>
      </c>
      <c r="C71" s="10">
        <v>98.755879538189</v>
      </c>
      <c r="D71" s="10">
        <f>'на 100 тыс'!AN34</f>
        <v>34.96629717630503</v>
      </c>
      <c r="E71" s="9">
        <v>153.63171121308005</v>
      </c>
      <c r="F71" s="10">
        <v>127.49247794380132</v>
      </c>
      <c r="G71" s="10">
        <v>98.755879538189</v>
      </c>
      <c r="H71" s="52">
        <v>34.6</v>
      </c>
      <c r="I71" s="52">
        <v>11.99788044918173</v>
      </c>
      <c r="J71" s="10">
        <v>18.924568899584962</v>
      </c>
      <c r="K71" s="10">
        <v>16.544466312472593</v>
      </c>
      <c r="L71" s="10">
        <v>18.612524601531668</v>
      </c>
      <c r="M71" s="10">
        <v>17.25319437504461</v>
      </c>
      <c r="N71" s="10">
        <f>'на 100 тыс'!AP34</f>
        <v>22.625251114079724</v>
      </c>
      <c r="O71" s="10">
        <v>57.77202600525812</v>
      </c>
      <c r="P71" s="10">
        <v>50.508488393421246</v>
      </c>
      <c r="Q71" s="10">
        <v>50.441233415533866</v>
      </c>
      <c r="R71" s="10">
        <v>48.953471783479735</v>
      </c>
      <c r="S71" s="10">
        <v>44.55132777630587</v>
      </c>
      <c r="T71" s="44"/>
    </row>
    <row r="72" spans="1:20" ht="12.75">
      <c r="A72" s="3" t="s">
        <v>29</v>
      </c>
      <c r="B72" s="9">
        <v>119.06141672549495</v>
      </c>
      <c r="C72" s="10">
        <v>120.49466229785435</v>
      </c>
      <c r="D72" s="10">
        <f>'на 100 тыс'!AN35</f>
        <v>84.01653351561498</v>
      </c>
      <c r="E72" s="9">
        <v>170.3165575028649</v>
      </c>
      <c r="F72" s="10">
        <v>113.79321244560579</v>
      </c>
      <c r="G72" s="10">
        <v>120.49466229785435</v>
      </c>
      <c r="H72" s="52">
        <v>68.1</v>
      </c>
      <c r="I72" s="52">
        <v>187.89297303048033</v>
      </c>
      <c r="J72" s="10">
        <v>151.96095185201008</v>
      </c>
      <c r="K72" s="10">
        <v>134.2931601657624</v>
      </c>
      <c r="L72" s="10">
        <v>107.2179262613748</v>
      </c>
      <c r="M72" s="10">
        <v>92.93373777075233</v>
      </c>
      <c r="N72" s="10">
        <f>'на 100 тыс'!AP35</f>
        <v>79.70799333532703</v>
      </c>
      <c r="O72" s="10">
        <v>74.93802861854354</v>
      </c>
      <c r="P72" s="10">
        <v>68.71216554072025</v>
      </c>
      <c r="Q72" s="10">
        <v>76.59981913931593</v>
      </c>
      <c r="R72" s="10">
        <v>79.21910739932976</v>
      </c>
      <c r="S72" s="10">
        <v>77.90946326932283</v>
      </c>
      <c r="T72" s="44"/>
    </row>
    <row r="73" spans="1:20" ht="12.75">
      <c r="A73" s="3" t="s">
        <v>30</v>
      </c>
      <c r="B73" s="9">
        <v>136.43385967376256</v>
      </c>
      <c r="C73" s="10">
        <v>62.27775880426703</v>
      </c>
      <c r="D73" s="10">
        <f>'на 100 тыс'!AN36</f>
        <v>89.43305721829212</v>
      </c>
      <c r="E73" s="9">
        <v>148.12109406704002</v>
      </c>
      <c r="F73" s="10">
        <v>126.40195822716238</v>
      </c>
      <c r="G73" s="10">
        <v>62.27775880426703</v>
      </c>
      <c r="H73" s="52">
        <v>38.2</v>
      </c>
      <c r="I73" s="52">
        <v>23.674421410331167</v>
      </c>
      <c r="J73" s="10">
        <v>49.87000423242034</v>
      </c>
      <c r="K73" s="10">
        <v>98.0954108470887</v>
      </c>
      <c r="L73" s="10">
        <v>85.83348449120261</v>
      </c>
      <c r="M73" s="10">
        <v>82.81234254388616</v>
      </c>
      <c r="N73" s="10">
        <f>'на 100 тыс'!AP36</f>
        <v>81.30277928935647</v>
      </c>
      <c r="O73" s="10">
        <v>51.81670118432429</v>
      </c>
      <c r="P73" s="10">
        <v>54.36229465344942</v>
      </c>
      <c r="Q73" s="10">
        <v>57.306014115376115</v>
      </c>
      <c r="R73" s="10">
        <v>53.127701928297114</v>
      </c>
      <c r="S73" s="10">
        <v>50.547925924436484</v>
      </c>
      <c r="T73" s="44"/>
    </row>
    <row r="74" spans="1:20" ht="12.75">
      <c r="A74" s="3" t="s">
        <v>31</v>
      </c>
      <c r="B74" s="9">
        <v>141.18495228749663</v>
      </c>
      <c r="C74" s="10">
        <v>101.8011752492113</v>
      </c>
      <c r="D74" s="10">
        <f>'на 100 тыс'!AN37</f>
        <v>100.94270248187111</v>
      </c>
      <c r="E74" s="9">
        <v>83.87167633520713</v>
      </c>
      <c r="F74" s="10">
        <v>128.1678999489331</v>
      </c>
      <c r="G74" s="10">
        <v>101.8011752492113</v>
      </c>
      <c r="H74" s="52">
        <v>62.9</v>
      </c>
      <c r="I74" s="52">
        <v>59.72465988292464</v>
      </c>
      <c r="J74" s="10">
        <v>63.180471861914</v>
      </c>
      <c r="K74" s="10">
        <v>86.99417832703503</v>
      </c>
      <c r="L74" s="10">
        <v>80.78030844653252</v>
      </c>
      <c r="M74" s="10">
        <v>78.99499540394238</v>
      </c>
      <c r="N74" s="10">
        <f>'на 100 тыс'!AP37</f>
        <v>78.28209580226738</v>
      </c>
      <c r="O74" s="10">
        <v>92.37589911635503</v>
      </c>
      <c r="P74" s="10">
        <v>80.7616999259402</v>
      </c>
      <c r="Q74" s="10">
        <v>82.1759376680295</v>
      </c>
      <c r="R74" s="10">
        <v>97.47486532276882</v>
      </c>
      <c r="S74" s="10">
        <v>92.03603567044405</v>
      </c>
      <c r="T74" s="44"/>
    </row>
    <row r="75" spans="1:20" ht="12.75">
      <c r="A75" s="3"/>
      <c r="B75" s="15"/>
      <c r="C75" s="10"/>
      <c r="D75" s="44"/>
      <c r="E75" s="47"/>
      <c r="F75" s="73"/>
      <c r="G75" s="10"/>
      <c r="H75" s="52"/>
      <c r="I75" s="52"/>
      <c r="J75" s="71"/>
      <c r="K75" s="71"/>
      <c r="L75" s="71"/>
      <c r="M75" s="71"/>
      <c r="N75" s="71"/>
      <c r="O75" s="71"/>
      <c r="P75" s="71"/>
      <c r="Q75" s="71"/>
      <c r="R75" s="71"/>
      <c r="S75" s="71"/>
      <c r="T75" s="120"/>
    </row>
    <row r="76" spans="1:20" ht="13.5" thickBot="1">
      <c r="A76" s="4" t="s">
        <v>34</v>
      </c>
      <c r="B76" s="49">
        <v>114.2814209649069</v>
      </c>
      <c r="C76" s="74">
        <v>77.43743384866023</v>
      </c>
      <c r="D76" s="50">
        <f>'на 100 тыс'!AN41</f>
        <v>70.11015567957038</v>
      </c>
      <c r="E76" s="49">
        <v>120.20252543924336</v>
      </c>
      <c r="F76" s="74">
        <v>100.9</v>
      </c>
      <c r="G76" s="74">
        <v>77.4</v>
      </c>
      <c r="H76" s="121">
        <v>51.9</v>
      </c>
      <c r="I76" s="121">
        <v>73.8</v>
      </c>
      <c r="J76" s="122">
        <v>62</v>
      </c>
      <c r="K76" s="122">
        <v>60.5</v>
      </c>
      <c r="L76" s="122">
        <v>56</v>
      </c>
      <c r="M76" s="122">
        <v>54.7</v>
      </c>
      <c r="N76" s="122">
        <v>53.3</v>
      </c>
      <c r="O76" s="122">
        <v>61.7</v>
      </c>
      <c r="P76" s="122">
        <v>58.1</v>
      </c>
      <c r="Q76" s="122">
        <v>62.3</v>
      </c>
      <c r="R76" s="122">
        <v>70.3</v>
      </c>
      <c r="S76" s="122">
        <v>68.4</v>
      </c>
      <c r="T76" s="123"/>
    </row>
  </sheetData>
  <sheetProtection/>
  <mergeCells count="8">
    <mergeCell ref="U5:W5"/>
    <mergeCell ref="E5:T5"/>
    <mergeCell ref="A4:A6"/>
    <mergeCell ref="B4:D5"/>
    <mergeCell ref="A42:A44"/>
    <mergeCell ref="B42:D43"/>
    <mergeCell ref="A40:I40"/>
    <mergeCell ref="E43:T43"/>
  </mergeCells>
  <conditionalFormatting sqref="V7:V38">
    <cfRule type="cellIs" priority="5" dxfId="4" operator="greaterThan" stopIfTrue="1">
      <formula>7</formula>
    </cfRule>
  </conditionalFormatting>
  <conditionalFormatting sqref="W7:W38">
    <cfRule type="cellIs" priority="3" dxfId="4" operator="greaterThan" stopIfTrue="1">
      <formula>7</formula>
    </cfRule>
  </conditionalFormatting>
  <conditionalFormatting sqref="V7:W38">
    <cfRule type="cellIs" priority="2" dxfId="5" operator="greaterThan" stopIfTrue="1">
      <formula>15</formula>
    </cfRule>
  </conditionalFormatting>
  <conditionalFormatting sqref="V38">
    <cfRule type="cellIs" priority="1" dxfId="4" operator="greaterThan" stopIfTrue="1">
      <formula>7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Оксана А. Рукан</cp:lastModifiedBy>
  <cp:lastPrinted>2017-05-02T05:18:10Z</cp:lastPrinted>
  <dcterms:created xsi:type="dcterms:W3CDTF">2013-04-28T17:57:04Z</dcterms:created>
  <dcterms:modified xsi:type="dcterms:W3CDTF">2017-07-28T10:34:38Z</dcterms:modified>
  <cp:category/>
  <cp:version/>
  <cp:contentType/>
  <cp:contentStatus/>
</cp:coreProperties>
</file>