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90" yWindow="210" windowWidth="13605" windowHeight="11640"/>
  </bookViews>
  <sheets>
    <sheet name="Лист1" sheetId="1" r:id="rId1"/>
  </sheets>
  <definedNames>
    <definedName name="_xlnm.Print_Area" localSheetId="0">Лист1!$A$1:$AY$46</definedName>
  </definedNames>
  <calcPr calcId="145621"/>
</workbook>
</file>

<file path=xl/calcChain.xml><?xml version="1.0" encoding="utf-8"?>
<calcChain xmlns="http://schemas.openxmlformats.org/spreadsheetml/2006/main">
  <c r="T54" i="1" l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Y40" i="1"/>
  <c r="AX40" i="1"/>
  <c r="AW40" i="1"/>
  <c r="AV40" i="1"/>
  <c r="AU40" i="1"/>
  <c r="AT40" i="1"/>
  <c r="Y40" i="1"/>
  <c r="X40" i="1"/>
  <c r="U40" i="1"/>
  <c r="T40" i="1"/>
  <c r="Q40" i="1"/>
  <c r="P40" i="1"/>
  <c r="M40" i="1"/>
  <c r="L40" i="1"/>
  <c r="I40" i="1"/>
  <c r="H40" i="1"/>
  <c r="E40" i="1"/>
  <c r="D40" i="1"/>
  <c r="AY39" i="1"/>
  <c r="AX39" i="1"/>
  <c r="AW39" i="1"/>
  <c r="AV39" i="1"/>
  <c r="AU39" i="1"/>
  <c r="AT39" i="1"/>
  <c r="Y39" i="1"/>
  <c r="X39" i="1"/>
  <c r="U39" i="1"/>
  <c r="T39" i="1"/>
  <c r="Q39" i="1"/>
  <c r="P39" i="1"/>
  <c r="M39" i="1"/>
  <c r="L39" i="1"/>
  <c r="I39" i="1"/>
  <c r="H39" i="1"/>
  <c r="E39" i="1"/>
  <c r="D39" i="1"/>
  <c r="AY38" i="1"/>
  <c r="AX38" i="1"/>
  <c r="AW38" i="1"/>
  <c r="AV38" i="1"/>
  <c r="AU38" i="1"/>
  <c r="AT38" i="1"/>
  <c r="Y38" i="1"/>
  <c r="X38" i="1"/>
  <c r="U38" i="1"/>
  <c r="T38" i="1"/>
  <c r="Q38" i="1"/>
  <c r="P38" i="1"/>
  <c r="M38" i="1"/>
  <c r="L38" i="1"/>
  <c r="I38" i="1"/>
  <c r="H38" i="1"/>
  <c r="E38" i="1"/>
  <c r="D38" i="1"/>
  <c r="AY37" i="1"/>
  <c r="AX37" i="1"/>
  <c r="AW37" i="1"/>
  <c r="AV37" i="1"/>
  <c r="AU37" i="1"/>
  <c r="AT37" i="1"/>
  <c r="Y37" i="1"/>
  <c r="X37" i="1"/>
  <c r="U37" i="1"/>
  <c r="T37" i="1"/>
  <c r="Q37" i="1"/>
  <c r="P37" i="1"/>
  <c r="M37" i="1"/>
  <c r="L37" i="1"/>
  <c r="I37" i="1"/>
  <c r="H37" i="1"/>
  <c r="E37" i="1"/>
  <c r="D37" i="1"/>
  <c r="AY36" i="1"/>
  <c r="AX36" i="1"/>
  <c r="AW36" i="1"/>
  <c r="AV36" i="1"/>
  <c r="AU36" i="1"/>
  <c r="AT36" i="1"/>
  <c r="Y36" i="1"/>
  <c r="X36" i="1"/>
  <c r="U36" i="1"/>
  <c r="T36" i="1"/>
  <c r="Q36" i="1"/>
  <c r="P36" i="1"/>
  <c r="M36" i="1"/>
  <c r="L36" i="1"/>
  <c r="I36" i="1"/>
  <c r="H36" i="1"/>
  <c r="E36" i="1"/>
  <c r="D36" i="1"/>
  <c r="AY34" i="1"/>
  <c r="AX34" i="1"/>
  <c r="AW34" i="1"/>
  <c r="AV34" i="1"/>
  <c r="AU34" i="1"/>
  <c r="AT34" i="1"/>
  <c r="Y34" i="1"/>
  <c r="X34" i="1"/>
  <c r="U34" i="1"/>
  <c r="T34" i="1"/>
  <c r="Q34" i="1"/>
  <c r="P34" i="1"/>
  <c r="M34" i="1"/>
  <c r="L34" i="1"/>
  <c r="I34" i="1"/>
  <c r="H34" i="1"/>
  <c r="E34" i="1"/>
  <c r="D34" i="1"/>
  <c r="AY33" i="1"/>
  <c r="AX33" i="1"/>
  <c r="AW33" i="1"/>
  <c r="AV33" i="1"/>
  <c r="AU33" i="1"/>
  <c r="AT33" i="1"/>
  <c r="Y33" i="1"/>
  <c r="X33" i="1"/>
  <c r="U33" i="1"/>
  <c r="T33" i="1"/>
  <c r="Q33" i="1"/>
  <c r="P33" i="1"/>
  <c r="M33" i="1"/>
  <c r="L33" i="1"/>
  <c r="I33" i="1"/>
  <c r="H33" i="1"/>
  <c r="E33" i="1"/>
  <c r="D33" i="1"/>
  <c r="AY32" i="1"/>
  <c r="AX32" i="1"/>
  <c r="AW32" i="1"/>
  <c r="AV32" i="1"/>
  <c r="AU32" i="1"/>
  <c r="AT32" i="1"/>
  <c r="Y32" i="1"/>
  <c r="X32" i="1"/>
  <c r="U32" i="1"/>
  <c r="T32" i="1"/>
  <c r="Q32" i="1"/>
  <c r="P32" i="1"/>
  <c r="M32" i="1"/>
  <c r="L32" i="1"/>
  <c r="I32" i="1"/>
  <c r="H32" i="1"/>
  <c r="E32" i="1"/>
  <c r="D32" i="1"/>
  <c r="AY31" i="1"/>
  <c r="AX31" i="1"/>
  <c r="AW31" i="1"/>
  <c r="AV31" i="1"/>
  <c r="AU31" i="1"/>
  <c r="AT31" i="1"/>
  <c r="Y31" i="1"/>
  <c r="X31" i="1"/>
  <c r="U31" i="1"/>
  <c r="T31" i="1"/>
  <c r="Q31" i="1"/>
  <c r="P31" i="1"/>
  <c r="M31" i="1"/>
  <c r="L31" i="1"/>
  <c r="I31" i="1"/>
  <c r="H31" i="1"/>
  <c r="E31" i="1"/>
  <c r="D31" i="1"/>
  <c r="AY30" i="1"/>
  <c r="AX30" i="1"/>
  <c r="AW30" i="1"/>
  <c r="AV30" i="1"/>
  <c r="AU30" i="1"/>
  <c r="AT30" i="1"/>
  <c r="Y30" i="1"/>
  <c r="X30" i="1"/>
  <c r="U30" i="1"/>
  <c r="T30" i="1"/>
  <c r="Q30" i="1"/>
  <c r="P30" i="1"/>
  <c r="M30" i="1"/>
  <c r="L30" i="1"/>
  <c r="I30" i="1"/>
  <c r="H30" i="1"/>
  <c r="E30" i="1"/>
  <c r="D30" i="1"/>
  <c r="AY29" i="1"/>
  <c r="AX29" i="1"/>
  <c r="AW29" i="1"/>
  <c r="AV29" i="1"/>
  <c r="AU29" i="1"/>
  <c r="AT29" i="1"/>
  <c r="Y29" i="1"/>
  <c r="X29" i="1"/>
  <c r="U29" i="1"/>
  <c r="T29" i="1"/>
  <c r="Q29" i="1"/>
  <c r="P29" i="1"/>
  <c r="M29" i="1"/>
  <c r="L29" i="1"/>
  <c r="I29" i="1"/>
  <c r="H29" i="1"/>
  <c r="E29" i="1"/>
  <c r="D29" i="1"/>
  <c r="AY28" i="1"/>
  <c r="AX28" i="1"/>
  <c r="AW28" i="1"/>
  <c r="AV28" i="1"/>
  <c r="AU28" i="1"/>
  <c r="AT28" i="1"/>
  <c r="Y28" i="1"/>
  <c r="X28" i="1"/>
  <c r="U28" i="1"/>
  <c r="T28" i="1"/>
  <c r="Q28" i="1"/>
  <c r="P28" i="1"/>
  <c r="M28" i="1"/>
  <c r="L28" i="1"/>
  <c r="I28" i="1"/>
  <c r="H28" i="1"/>
  <c r="E28" i="1"/>
  <c r="D28" i="1"/>
  <c r="AY27" i="1"/>
  <c r="AX27" i="1"/>
  <c r="AW27" i="1"/>
  <c r="AV27" i="1"/>
  <c r="AU27" i="1"/>
  <c r="AT27" i="1"/>
  <c r="Y27" i="1"/>
  <c r="X27" i="1"/>
  <c r="U27" i="1"/>
  <c r="T27" i="1"/>
  <c r="Q27" i="1"/>
  <c r="P27" i="1"/>
  <c r="M27" i="1"/>
  <c r="L27" i="1"/>
  <c r="I27" i="1"/>
  <c r="H27" i="1"/>
  <c r="E27" i="1"/>
  <c r="D27" i="1"/>
  <c r="AY26" i="1"/>
  <c r="AX26" i="1"/>
  <c r="AW26" i="1"/>
  <c r="AV26" i="1"/>
  <c r="AU26" i="1"/>
  <c r="AT26" i="1"/>
  <c r="Y26" i="1"/>
  <c r="X26" i="1"/>
  <c r="U26" i="1"/>
  <c r="T26" i="1"/>
  <c r="Q26" i="1"/>
  <c r="P26" i="1"/>
  <c r="M26" i="1"/>
  <c r="L26" i="1"/>
  <c r="I26" i="1"/>
  <c r="H26" i="1"/>
  <c r="E26" i="1"/>
  <c r="D26" i="1"/>
  <c r="AY25" i="1"/>
  <c r="AX25" i="1"/>
  <c r="AW25" i="1"/>
  <c r="AV25" i="1"/>
  <c r="AU25" i="1"/>
  <c r="AT25" i="1"/>
  <c r="Y25" i="1"/>
  <c r="X25" i="1"/>
  <c r="U25" i="1"/>
  <c r="T25" i="1"/>
  <c r="Q25" i="1"/>
  <c r="P25" i="1"/>
  <c r="M25" i="1"/>
  <c r="L25" i="1"/>
  <c r="I25" i="1"/>
  <c r="H25" i="1"/>
  <c r="E25" i="1"/>
  <c r="D25" i="1"/>
  <c r="AY24" i="1"/>
  <c r="AX24" i="1"/>
  <c r="AW24" i="1"/>
  <c r="AV24" i="1"/>
  <c r="AU24" i="1"/>
  <c r="AT24" i="1"/>
  <c r="Y24" i="1"/>
  <c r="X24" i="1"/>
  <c r="U24" i="1"/>
  <c r="T24" i="1"/>
  <c r="Q24" i="1"/>
  <c r="P24" i="1"/>
  <c r="M24" i="1"/>
  <c r="L24" i="1"/>
  <c r="I24" i="1"/>
  <c r="H24" i="1"/>
  <c r="E24" i="1"/>
  <c r="D24" i="1"/>
  <c r="AY23" i="1"/>
  <c r="AX23" i="1"/>
  <c r="AW23" i="1"/>
  <c r="AV23" i="1"/>
  <c r="AU23" i="1"/>
  <c r="AT23" i="1"/>
  <c r="Y23" i="1"/>
  <c r="X23" i="1"/>
  <c r="U23" i="1"/>
  <c r="T23" i="1"/>
  <c r="Q23" i="1"/>
  <c r="P23" i="1"/>
  <c r="M23" i="1"/>
  <c r="L23" i="1"/>
  <c r="I23" i="1"/>
  <c r="H23" i="1"/>
  <c r="E23" i="1"/>
  <c r="D23" i="1"/>
  <c r="AY22" i="1"/>
  <c r="AX22" i="1"/>
  <c r="AW22" i="1"/>
  <c r="AV22" i="1"/>
  <c r="AU22" i="1"/>
  <c r="AT22" i="1"/>
  <c r="Y22" i="1"/>
  <c r="X22" i="1"/>
  <c r="U22" i="1"/>
  <c r="T22" i="1"/>
  <c r="Q22" i="1"/>
  <c r="P22" i="1"/>
  <c r="M22" i="1"/>
  <c r="L22" i="1"/>
  <c r="I22" i="1"/>
  <c r="H22" i="1"/>
  <c r="E22" i="1"/>
  <c r="D22" i="1"/>
  <c r="AY21" i="1"/>
  <c r="AX21" i="1"/>
  <c r="AW21" i="1"/>
  <c r="AV21" i="1"/>
  <c r="AU21" i="1"/>
  <c r="AT21" i="1"/>
  <c r="Y21" i="1"/>
  <c r="X21" i="1"/>
  <c r="U21" i="1"/>
  <c r="T21" i="1"/>
  <c r="Q21" i="1"/>
  <c r="P21" i="1"/>
  <c r="M21" i="1"/>
  <c r="L21" i="1"/>
  <c r="I21" i="1"/>
  <c r="H21" i="1"/>
  <c r="E21" i="1"/>
  <c r="D21" i="1"/>
  <c r="AY20" i="1"/>
  <c r="AX20" i="1"/>
  <c r="AW20" i="1"/>
  <c r="AV20" i="1"/>
  <c r="AU20" i="1"/>
  <c r="AT20" i="1"/>
  <c r="Y20" i="1"/>
  <c r="X20" i="1"/>
  <c r="U20" i="1"/>
  <c r="T20" i="1"/>
  <c r="Q20" i="1"/>
  <c r="P20" i="1"/>
  <c r="M20" i="1"/>
  <c r="L20" i="1"/>
  <c r="I20" i="1"/>
  <c r="H20" i="1"/>
  <c r="E20" i="1"/>
  <c r="D20" i="1"/>
  <c r="AY19" i="1"/>
  <c r="AX19" i="1"/>
  <c r="AW19" i="1"/>
  <c r="AV19" i="1"/>
  <c r="AU19" i="1"/>
  <c r="AT19" i="1"/>
  <c r="Y19" i="1"/>
  <c r="X19" i="1"/>
  <c r="U19" i="1"/>
  <c r="T19" i="1"/>
  <c r="Q19" i="1"/>
  <c r="P19" i="1"/>
  <c r="M19" i="1"/>
  <c r="L19" i="1"/>
  <c r="I19" i="1"/>
  <c r="H19" i="1"/>
  <c r="E19" i="1"/>
  <c r="D19" i="1"/>
  <c r="AY18" i="1"/>
  <c r="AX18" i="1"/>
  <c r="AW18" i="1"/>
  <c r="AV18" i="1"/>
  <c r="AU18" i="1"/>
  <c r="AT18" i="1"/>
  <c r="Y18" i="1"/>
  <c r="X18" i="1"/>
  <c r="U18" i="1"/>
  <c r="T18" i="1"/>
  <c r="Q18" i="1"/>
  <c r="P18" i="1"/>
  <c r="M18" i="1"/>
  <c r="L18" i="1"/>
  <c r="I18" i="1"/>
  <c r="H18" i="1"/>
  <c r="E18" i="1"/>
  <c r="D18" i="1"/>
  <c r="AY17" i="1"/>
  <c r="AX17" i="1"/>
  <c r="AW17" i="1"/>
  <c r="AV17" i="1"/>
  <c r="AU17" i="1"/>
  <c r="AT17" i="1"/>
  <c r="Y17" i="1"/>
  <c r="X17" i="1"/>
  <c r="U17" i="1"/>
  <c r="T17" i="1"/>
  <c r="Q17" i="1"/>
  <c r="P17" i="1"/>
  <c r="M17" i="1"/>
  <c r="L17" i="1"/>
  <c r="I17" i="1"/>
  <c r="H17" i="1"/>
  <c r="E17" i="1"/>
  <c r="D17" i="1"/>
  <c r="AY16" i="1"/>
  <c r="AX16" i="1"/>
  <c r="AW16" i="1"/>
  <c r="AV16" i="1"/>
  <c r="AU16" i="1"/>
  <c r="AT16" i="1"/>
  <c r="Y16" i="1"/>
  <c r="X16" i="1"/>
  <c r="U16" i="1"/>
  <c r="T16" i="1"/>
  <c r="Q16" i="1"/>
  <c r="P16" i="1"/>
  <c r="M16" i="1"/>
  <c r="L16" i="1"/>
  <c r="I16" i="1"/>
  <c r="H16" i="1"/>
  <c r="E16" i="1"/>
  <c r="D16" i="1"/>
  <c r="AY15" i="1"/>
  <c r="AX15" i="1"/>
  <c r="AW15" i="1"/>
  <c r="AV15" i="1"/>
  <c r="AU15" i="1"/>
  <c r="AT15" i="1"/>
  <c r="Y15" i="1"/>
  <c r="X15" i="1"/>
  <c r="U15" i="1"/>
  <c r="T15" i="1"/>
  <c r="Q15" i="1"/>
  <c r="P15" i="1"/>
  <c r="M15" i="1"/>
  <c r="L15" i="1"/>
  <c r="I15" i="1"/>
  <c r="H15" i="1"/>
  <c r="E15" i="1"/>
  <c r="D15" i="1"/>
  <c r="AY14" i="1"/>
  <c r="AX14" i="1"/>
  <c r="AW14" i="1"/>
  <c r="AV14" i="1"/>
  <c r="AU14" i="1"/>
  <c r="AT14" i="1"/>
  <c r="Y14" i="1"/>
  <c r="X14" i="1"/>
  <c r="U14" i="1"/>
  <c r="T14" i="1"/>
  <c r="Q14" i="1"/>
  <c r="P14" i="1"/>
  <c r="M14" i="1"/>
  <c r="L14" i="1"/>
  <c r="I14" i="1"/>
  <c r="H14" i="1"/>
  <c r="E14" i="1"/>
  <c r="D14" i="1"/>
  <c r="AY13" i="1"/>
  <c r="AX13" i="1"/>
  <c r="AW13" i="1"/>
  <c r="AV13" i="1"/>
  <c r="AU13" i="1"/>
  <c r="AT13" i="1"/>
  <c r="Y13" i="1"/>
  <c r="X13" i="1"/>
  <c r="U13" i="1"/>
  <c r="T13" i="1"/>
  <c r="Q13" i="1"/>
  <c r="P13" i="1"/>
  <c r="M13" i="1"/>
  <c r="L13" i="1"/>
  <c r="I13" i="1"/>
  <c r="H13" i="1"/>
  <c r="E13" i="1"/>
  <c r="D13" i="1"/>
  <c r="AY12" i="1"/>
  <c r="AX12" i="1"/>
  <c r="AW12" i="1"/>
  <c r="AV12" i="1"/>
  <c r="AU12" i="1"/>
  <c r="AT12" i="1"/>
  <c r="Y12" i="1"/>
  <c r="X12" i="1"/>
  <c r="U12" i="1"/>
  <c r="T12" i="1"/>
  <c r="Q12" i="1"/>
  <c r="P12" i="1"/>
  <c r="M12" i="1"/>
  <c r="L12" i="1"/>
  <c r="I12" i="1"/>
  <c r="H12" i="1"/>
  <c r="E12" i="1"/>
  <c r="D12" i="1"/>
  <c r="AY11" i="1"/>
  <c r="AX11" i="1"/>
  <c r="AW11" i="1"/>
  <c r="AV11" i="1"/>
  <c r="AU11" i="1"/>
  <c r="AT11" i="1"/>
  <c r="Y11" i="1"/>
  <c r="X11" i="1"/>
  <c r="U11" i="1"/>
  <c r="T11" i="1"/>
  <c r="Q11" i="1"/>
  <c r="P11" i="1"/>
  <c r="M11" i="1"/>
  <c r="L11" i="1"/>
  <c r="I11" i="1"/>
  <c r="H11" i="1"/>
  <c r="E11" i="1"/>
  <c r="D11" i="1"/>
  <c r="AY10" i="1"/>
  <c r="AX10" i="1"/>
  <c r="AW10" i="1"/>
  <c r="AV10" i="1"/>
  <c r="AU10" i="1"/>
  <c r="AT10" i="1"/>
  <c r="Y10" i="1"/>
  <c r="X10" i="1"/>
  <c r="U10" i="1"/>
  <c r="T10" i="1"/>
  <c r="Q10" i="1"/>
  <c r="P10" i="1"/>
  <c r="M10" i="1"/>
  <c r="L10" i="1"/>
  <c r="I10" i="1"/>
  <c r="H10" i="1"/>
  <c r="E10" i="1"/>
  <c r="D10" i="1"/>
  <c r="AT42" i="1" l="1"/>
  <c r="AA35" i="1" l="1"/>
  <c r="H35" i="1"/>
  <c r="AC35" i="1"/>
  <c r="L35" i="1"/>
  <c r="AE35" i="1"/>
  <c r="P35" i="1"/>
  <c r="AG35" i="1"/>
  <c r="T35" i="1"/>
  <c r="AI35" i="1"/>
  <c r="X35" i="1"/>
  <c r="AK35" i="1"/>
  <c r="AL35" i="1"/>
  <c r="AM35" i="1"/>
  <c r="AT35" i="1"/>
  <c r="AO35" i="1"/>
  <c r="AV35" i="1"/>
  <c r="AQ35" i="1"/>
  <c r="AW35" i="1" s="1"/>
  <c r="AX35" i="1"/>
  <c r="AS35" i="1"/>
  <c r="D35" i="1"/>
  <c r="U35" i="1" l="1"/>
  <c r="M35" i="1"/>
  <c r="E35" i="1"/>
  <c r="AY35" i="1"/>
  <c r="AU35" i="1"/>
  <c r="Y35" i="1"/>
  <c r="Q35" i="1"/>
  <c r="I35" i="1"/>
  <c r="D41" i="1"/>
  <c r="AA41" i="1"/>
  <c r="H41" i="1"/>
  <c r="AC41" i="1"/>
  <c r="L41" i="1"/>
  <c r="AE41" i="1"/>
  <c r="P41" i="1"/>
  <c r="AG41" i="1"/>
  <c r="AG44" i="1" s="1"/>
  <c r="T41" i="1"/>
  <c r="AI41" i="1"/>
  <c r="X41" i="1"/>
  <c r="AK41" i="1"/>
  <c r="AM41" i="1"/>
  <c r="AM44" i="1" s="1"/>
  <c r="AT41" i="1"/>
  <c r="AO41" i="1"/>
  <c r="AV41" i="1"/>
  <c r="AQ41" i="1"/>
  <c r="AW41" i="1" s="1"/>
  <c r="AX41" i="1"/>
  <c r="AS41" i="1"/>
  <c r="D42" i="1"/>
  <c r="AA42" i="1"/>
  <c r="E42" i="1" s="1"/>
  <c r="H42" i="1"/>
  <c r="AC42" i="1"/>
  <c r="L42" i="1"/>
  <c r="AE42" i="1"/>
  <c r="M42" i="1" s="1"/>
  <c r="P42" i="1"/>
  <c r="AG42" i="1"/>
  <c r="T42" i="1"/>
  <c r="AI42" i="1"/>
  <c r="U42" i="1" s="1"/>
  <c r="X42" i="1"/>
  <c r="AK42" i="1"/>
  <c r="AM42" i="1"/>
  <c r="AO42" i="1"/>
  <c r="AU42" i="1" s="1"/>
  <c r="AV42" i="1"/>
  <c r="AQ42" i="1"/>
  <c r="AX42" i="1"/>
  <c r="AS42" i="1"/>
  <c r="AY42" i="1" s="1"/>
  <c r="Z43" i="1"/>
  <c r="D43" i="1" s="1"/>
  <c r="AA43" i="1"/>
  <c r="E43" i="1" s="1"/>
  <c r="AB43" i="1"/>
  <c r="H43" i="1" s="1"/>
  <c r="AC43" i="1"/>
  <c r="I43" i="1" s="1"/>
  <c r="AD43" i="1"/>
  <c r="L43" i="1" s="1"/>
  <c r="AE43" i="1"/>
  <c r="M43" i="1" s="1"/>
  <c r="AF43" i="1"/>
  <c r="P43" i="1" s="1"/>
  <c r="AG43" i="1"/>
  <c r="Q43" i="1" s="1"/>
  <c r="AH43" i="1"/>
  <c r="T43" i="1" s="1"/>
  <c r="AI43" i="1"/>
  <c r="U43" i="1" s="1"/>
  <c r="AJ43" i="1"/>
  <c r="X43" i="1" s="1"/>
  <c r="AK43" i="1"/>
  <c r="Y43" i="1" s="1"/>
  <c r="AM43" i="1"/>
  <c r="AN43" i="1"/>
  <c r="AT43" i="1" s="1"/>
  <c r="AO43" i="1"/>
  <c r="AU43" i="1" s="1"/>
  <c r="AP43" i="1"/>
  <c r="AV43" i="1" s="1"/>
  <c r="AQ43" i="1"/>
  <c r="AW43" i="1" s="1"/>
  <c r="AR43" i="1"/>
  <c r="AX43" i="1" s="1"/>
  <c r="AS43" i="1"/>
  <c r="AY43" i="1" s="1"/>
  <c r="Z44" i="1"/>
  <c r="D44" i="1" s="1"/>
  <c r="AO44" i="1"/>
  <c r="AR44" i="1"/>
  <c r="AX44" i="1" s="1"/>
  <c r="AU44" i="1" l="1"/>
  <c r="Y41" i="1"/>
  <c r="Q41" i="1"/>
  <c r="I41" i="1"/>
  <c r="AY41" i="1"/>
  <c r="AU41" i="1"/>
  <c r="U41" i="1"/>
  <c r="M41" i="1"/>
  <c r="E41" i="1"/>
  <c r="AW42" i="1"/>
  <c r="Y42" i="1"/>
  <c r="Q42" i="1"/>
  <c r="I42" i="1"/>
  <c r="T55" i="1"/>
  <c r="P55" i="1"/>
  <c r="L55" i="1"/>
  <c r="H55" i="1"/>
  <c r="D55" i="1"/>
  <c r="S55" i="1"/>
  <c r="O55" i="1"/>
  <c r="K55" i="1"/>
  <c r="G55" i="1"/>
  <c r="R55" i="1"/>
  <c r="N55" i="1"/>
  <c r="J55" i="1"/>
  <c r="F55" i="1"/>
  <c r="Q55" i="1"/>
  <c r="M55" i="1"/>
  <c r="I55" i="1"/>
  <c r="E55" i="1"/>
  <c r="Q44" i="1"/>
  <c r="AB44" i="1"/>
  <c r="H44" i="1" s="1"/>
  <c r="AI44" i="1"/>
  <c r="U44" i="1" s="1"/>
  <c r="AK44" i="1"/>
  <c r="Y44" i="1" s="1"/>
  <c r="AP44" i="1"/>
  <c r="AV44" i="1" s="1"/>
  <c r="AJ44" i="1"/>
  <c r="X44" i="1" s="1"/>
  <c r="AN44" i="1"/>
  <c r="AT44" i="1" s="1"/>
  <c r="AE44" i="1"/>
  <c r="M44" i="1" s="1"/>
  <c r="AA44" i="1"/>
  <c r="E44" i="1" s="1"/>
  <c r="AF44" i="1"/>
  <c r="P44" i="1" s="1"/>
  <c r="AC44" i="1"/>
  <c r="I44" i="1" s="1"/>
  <c r="AQ44" i="1"/>
  <c r="AW44" i="1" s="1"/>
  <c r="AS44" i="1"/>
  <c r="AY44" i="1" s="1"/>
  <c r="AH44" i="1"/>
  <c r="T44" i="1" s="1"/>
  <c r="AD44" i="1"/>
  <c r="L44" i="1" s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D60" i="1"/>
  <c r="R56" i="1" l="1"/>
  <c r="N56" i="1"/>
  <c r="J56" i="1"/>
  <c r="F56" i="1"/>
  <c r="P56" i="1"/>
  <c r="L56" i="1"/>
  <c r="H56" i="1"/>
  <c r="D56" i="1"/>
  <c r="S56" i="1"/>
  <c r="K56" i="1"/>
  <c r="Q56" i="1"/>
  <c r="M56" i="1"/>
  <c r="I56" i="1"/>
  <c r="E56" i="1"/>
  <c r="T56" i="1"/>
  <c r="O56" i="1"/>
  <c r="G56" i="1"/>
</calcChain>
</file>

<file path=xl/sharedStrings.xml><?xml version="1.0" encoding="utf-8"?>
<sst xmlns="http://schemas.openxmlformats.org/spreadsheetml/2006/main" count="100" uniqueCount="86">
  <si>
    <t>Территории</t>
  </si>
  <si>
    <t>Болезни органов дыхания</t>
  </si>
  <si>
    <t>Болезни органов пищеварения</t>
  </si>
  <si>
    <t>Алнашский р-н</t>
  </si>
  <si>
    <t>Балезинский р-н</t>
  </si>
  <si>
    <t>Вавожский р-н</t>
  </si>
  <si>
    <t>Воткинский р-н</t>
  </si>
  <si>
    <t>Глазовский р-н</t>
  </si>
  <si>
    <t>Граховский р-н</t>
  </si>
  <si>
    <t>Дебесский р-н</t>
  </si>
  <si>
    <t>Завьяловский р-н</t>
  </si>
  <si>
    <t>Игринский р-н</t>
  </si>
  <si>
    <t>Камбарский р-н</t>
  </si>
  <si>
    <t>Каракулинский р-н</t>
  </si>
  <si>
    <t>Кезский р-н</t>
  </si>
  <si>
    <t>Кизнерский р-н</t>
  </si>
  <si>
    <t>Киясовский р-н</t>
  </si>
  <si>
    <t>Красногорский р-н</t>
  </si>
  <si>
    <t>М-Пургинский р-н</t>
  </si>
  <si>
    <t>Можгинский р-н</t>
  </si>
  <si>
    <t>Сарапульский р-н</t>
  </si>
  <si>
    <t>Селтинский р-н</t>
  </si>
  <si>
    <t>Сюмсинский р-н</t>
  </si>
  <si>
    <t>Увинский р-н</t>
  </si>
  <si>
    <t>Шарканский р-н</t>
  </si>
  <si>
    <t>Юкаменский р-н</t>
  </si>
  <si>
    <t>Як-Бодьинский р-н</t>
  </si>
  <si>
    <t>Ярский р-н</t>
  </si>
  <si>
    <t>Итого по районам</t>
  </si>
  <si>
    <t>г.Ижевск</t>
  </si>
  <si>
    <t>г.Воткинск</t>
  </si>
  <si>
    <t>г.Глазов</t>
  </si>
  <si>
    <t>г.Можга</t>
  </si>
  <si>
    <t>г.Сарапул</t>
  </si>
  <si>
    <t>Итого по городам</t>
  </si>
  <si>
    <t>г.Можга+Можгин.р-н</t>
  </si>
  <si>
    <t>Итого по УР</t>
  </si>
  <si>
    <t>ПФО</t>
  </si>
  <si>
    <t>РФ</t>
  </si>
  <si>
    <t>Все население</t>
  </si>
  <si>
    <t>в т.ч. в трудоспособном возрасте</t>
  </si>
  <si>
    <t>дыхание</t>
  </si>
  <si>
    <t>пищеварение</t>
  </si>
  <si>
    <t>БСК</t>
  </si>
  <si>
    <t>Болезни системы кровообращения</t>
  </si>
  <si>
    <t>Злокачественные новообразования</t>
  </si>
  <si>
    <t>ЗНО</t>
  </si>
  <si>
    <t>ИБС</t>
  </si>
  <si>
    <t>ЦВБ</t>
  </si>
  <si>
    <t>( на 100 000 соответствующего возраста)</t>
  </si>
  <si>
    <t>всего</t>
  </si>
  <si>
    <t>всего на 100 тыс</t>
  </si>
  <si>
    <t>н.с. на 100 тыс</t>
  </si>
  <si>
    <t>новообразования</t>
  </si>
  <si>
    <t>новообразования на 100 тыс</t>
  </si>
  <si>
    <t xml:space="preserve">  От всех причин</t>
  </si>
  <si>
    <t>умершие по причинам смерти от :</t>
  </si>
  <si>
    <t>некоторых инфекционных и паразитарных болезней</t>
  </si>
  <si>
    <t>из них:</t>
  </si>
  <si>
    <t>новообразований</t>
  </si>
  <si>
    <t>болезней системы кровообращения</t>
  </si>
  <si>
    <t xml:space="preserve"> в том числе от:</t>
  </si>
  <si>
    <t>болезней органов дыхания</t>
  </si>
  <si>
    <t>болезней органов пищеварения</t>
  </si>
  <si>
    <t>внешних причин смерти</t>
  </si>
  <si>
    <t>из них от:</t>
  </si>
  <si>
    <t>от туберкулеза</t>
  </si>
  <si>
    <t>злокачественных</t>
  </si>
  <si>
    <t>ишемической болезни сердца</t>
  </si>
  <si>
    <t>цереброваскулярных болезней</t>
  </si>
  <si>
    <t>транспортных всех видов травм</t>
  </si>
  <si>
    <t>в т. ч.</t>
  </si>
  <si>
    <t>случайных отравлений алкоголем</t>
  </si>
  <si>
    <t>самоубийств</t>
  </si>
  <si>
    <t>убийств</t>
  </si>
  <si>
    <t xml:space="preserve">отравлений и воздействия алкоголем с неопределен-ными намере-ниями
</t>
  </si>
  <si>
    <t>от ДТП</t>
  </si>
  <si>
    <t>на 100 тыс. нас. труд. Возраста</t>
  </si>
  <si>
    <t>%</t>
  </si>
  <si>
    <t>абс.</t>
  </si>
  <si>
    <t>глазов+р-н</t>
  </si>
  <si>
    <t>сохраненные жизни</t>
  </si>
  <si>
    <t xml:space="preserve">2018/2017 </t>
  </si>
  <si>
    <t>Население</t>
  </si>
  <si>
    <t>н.с. (внеш причины)</t>
  </si>
  <si>
    <t>Число умерших от некоторых причин в трудоспособном возрасте в разрезе территорий Удмуртской Республики за  7 месяцев 2017- 2018гг.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</si>
</sst>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 val="double"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0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2" fillId="0" borderId="19" xfId="0" applyNumberFormat="1" applyFont="1" applyBorder="1"/>
    <xf numFmtId="0" fontId="5" fillId="0" borderId="6" xfId="0" applyFont="1" applyBorder="1"/>
    <xf numFmtId="0" fontId="5" fillId="0" borderId="37" xfId="0" applyFont="1" applyBorder="1"/>
    <xf numFmtId="164" fontId="2" fillId="0" borderId="43" xfId="0" applyNumberFormat="1" applyFont="1" applyBorder="1"/>
    <xf numFmtId="164" fontId="2" fillId="0" borderId="31" xfId="0" applyNumberFormat="1" applyFont="1" applyBorder="1"/>
    <xf numFmtId="0" fontId="7" fillId="0" borderId="43" xfId="0" applyFont="1" applyBorder="1"/>
    <xf numFmtId="0" fontId="7" fillId="0" borderId="44" xfId="0" applyFont="1" applyBorder="1"/>
    <xf numFmtId="164" fontId="2" fillId="0" borderId="44" xfId="0" applyNumberFormat="1" applyFont="1" applyBorder="1"/>
    <xf numFmtId="0" fontId="7" fillId="0" borderId="31" xfId="0" applyFont="1" applyBorder="1"/>
    <xf numFmtId="0" fontId="7" fillId="0" borderId="19" xfId="0" applyFont="1" applyBorder="1"/>
    <xf numFmtId="164" fontId="2" fillId="0" borderId="45" xfId="0" applyNumberFormat="1" applyFont="1" applyBorder="1"/>
    <xf numFmtId="164" fontId="2" fillId="0" borderId="36" xfId="0" applyNumberFormat="1" applyFont="1" applyBorder="1"/>
    <xf numFmtId="0" fontId="0" fillId="0" borderId="32" xfId="0" applyBorder="1"/>
    <xf numFmtId="164" fontId="0" fillId="0" borderId="32" xfId="0" applyNumberFormat="1" applyBorder="1"/>
    <xf numFmtId="0" fontId="0" fillId="0" borderId="0" xfId="0" applyBorder="1"/>
    <xf numFmtId="164" fontId="0" fillId="0" borderId="57" xfId="0" applyNumberFormat="1" applyBorder="1"/>
    <xf numFmtId="0" fontId="0" fillId="0" borderId="57" xfId="0" applyBorder="1"/>
    <xf numFmtId="0" fontId="0" fillId="0" borderId="58" xfId="0" applyBorder="1"/>
    <xf numFmtId="0" fontId="0" fillId="0" borderId="20" xfId="0" applyBorder="1"/>
    <xf numFmtId="0" fontId="2" fillId="0" borderId="32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32" xfId="0" applyFont="1" applyFill="1" applyBorder="1" applyAlignment="1">
      <alignment horizontal="center"/>
    </xf>
    <xf numFmtId="0" fontId="0" fillId="0" borderId="35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32" xfId="0" applyBorder="1" applyAlignment="1">
      <alignment wrapText="1"/>
    </xf>
    <xf numFmtId="0" fontId="2" fillId="0" borderId="32" xfId="0" applyFont="1" applyFill="1" applyBorder="1"/>
    <xf numFmtId="1" fontId="0" fillId="0" borderId="32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1" fontId="0" fillId="0" borderId="47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1" fontId="0" fillId="0" borderId="10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wrapText="1"/>
    </xf>
    <xf numFmtId="164" fontId="0" fillId="0" borderId="48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32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wrapText="1"/>
    </xf>
    <xf numFmtId="164" fontId="1" fillId="0" borderId="47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48" xfId="0" applyNumberFormat="1" applyFont="1" applyFill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34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33" xfId="0" applyNumberFormat="1" applyFont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164" fontId="1" fillId="0" borderId="24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64" fontId="1" fillId="0" borderId="49" xfId="0" applyNumberFormat="1" applyFont="1" applyBorder="1" applyAlignment="1">
      <alignment horizontal="center" wrapText="1"/>
    </xf>
    <xf numFmtId="164" fontId="1" fillId="0" borderId="53" xfId="0" applyNumberFormat="1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164" fontId="1" fillId="0" borderId="55" xfId="0" applyNumberFormat="1" applyFont="1" applyBorder="1" applyAlignment="1">
      <alignment horizontal="center" wrapText="1"/>
    </xf>
    <xf numFmtId="164" fontId="7" fillId="0" borderId="48" xfId="0" applyNumberFormat="1" applyFont="1" applyBorder="1" applyAlignment="1">
      <alignment horizontal="center" wrapText="1"/>
    </xf>
    <xf numFmtId="164" fontId="7" fillId="0" borderId="26" xfId="0" applyNumberFormat="1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 wrapText="1"/>
    </xf>
    <xf numFmtId="164" fontId="2" fillId="0" borderId="48" xfId="0" applyNumberFormat="1" applyFont="1" applyBorder="1" applyAlignment="1">
      <alignment horizontal="center" wrapText="1"/>
    </xf>
    <xf numFmtId="164" fontId="2" fillId="0" borderId="26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3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8" fillId="0" borderId="30" xfId="0" applyNumberFormat="1" applyFont="1" applyBorder="1" applyAlignment="1">
      <alignment horizontal="center" wrapText="1"/>
    </xf>
    <xf numFmtId="164" fontId="8" fillId="0" borderId="21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164" fontId="7" fillId="0" borderId="40" xfId="0" applyNumberFormat="1" applyFont="1" applyBorder="1" applyAlignment="1">
      <alignment horizontal="center" wrapText="1"/>
    </xf>
    <xf numFmtId="164" fontId="7" fillId="2" borderId="39" xfId="0" applyNumberFormat="1" applyFont="1" applyFill="1" applyBorder="1" applyAlignment="1">
      <alignment horizontal="center" wrapText="1"/>
    </xf>
    <xf numFmtId="164" fontId="7" fillId="2" borderId="50" xfId="0" applyNumberFormat="1" applyFont="1" applyFill="1" applyBorder="1" applyAlignment="1">
      <alignment horizontal="center" wrapText="1"/>
    </xf>
    <xf numFmtId="164" fontId="7" fillId="0" borderId="39" xfId="0" applyNumberFormat="1" applyFont="1" applyBorder="1" applyAlignment="1">
      <alignment horizontal="center" wrapText="1"/>
    </xf>
    <xf numFmtId="164" fontId="7" fillId="0" borderId="50" xfId="0" applyNumberFormat="1" applyFont="1" applyBorder="1" applyAlignment="1">
      <alignment horizontal="center" wrapText="1"/>
    </xf>
    <xf numFmtId="164" fontId="2" fillId="0" borderId="50" xfId="0" applyNumberFormat="1" applyFont="1" applyBorder="1" applyAlignment="1">
      <alignment horizontal="center" wrapText="1"/>
    </xf>
    <xf numFmtId="164" fontId="2" fillId="0" borderId="40" xfId="0" applyNumberFormat="1" applyFont="1" applyBorder="1" applyAlignment="1">
      <alignment horizontal="center" wrapText="1"/>
    </xf>
    <xf numFmtId="164" fontId="2" fillId="2" borderId="41" xfId="0" applyNumberFormat="1" applyFont="1" applyFill="1" applyBorder="1" applyAlignment="1">
      <alignment horizontal="center" wrapText="1"/>
    </xf>
    <xf numFmtId="164" fontId="2" fillId="2" borderId="50" xfId="0" applyNumberFormat="1" applyFont="1" applyFill="1" applyBorder="1" applyAlignment="1">
      <alignment horizontal="center" wrapText="1"/>
    </xf>
    <xf numFmtId="164" fontId="2" fillId="0" borderId="46" xfId="0" applyNumberFormat="1" applyFont="1" applyBorder="1" applyAlignment="1">
      <alignment horizontal="center" wrapText="1"/>
    </xf>
    <xf numFmtId="164" fontId="2" fillId="2" borderId="39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0" xfId="0" applyNumberFormat="1" applyFont="1" applyFill="1" applyBorder="1" applyAlignment="1">
      <alignment horizontal="center" wrapText="1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2" borderId="51" xfId="0" applyNumberFormat="1" applyFont="1" applyFill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/>
    </xf>
    <xf numFmtId="164" fontId="2" fillId="2" borderId="42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1" fillId="0" borderId="42" xfId="0" applyNumberFormat="1" applyFont="1" applyBorder="1" applyAlignment="1">
      <alignment horizontal="center" wrapText="1"/>
    </xf>
    <xf numFmtId="164" fontId="1" fillId="0" borderId="43" xfId="0" applyNumberFormat="1" applyFont="1" applyBorder="1" applyAlignment="1">
      <alignment horizontal="center" wrapText="1"/>
    </xf>
    <xf numFmtId="164" fontId="1" fillId="0" borderId="44" xfId="0" applyNumberFormat="1" applyFont="1" applyBorder="1" applyAlignment="1">
      <alignment horizontal="center" wrapText="1"/>
    </xf>
    <xf numFmtId="164" fontId="0" fillId="0" borderId="59" xfId="0" applyNumberFormat="1" applyBorder="1" applyAlignment="1">
      <alignment horizontal="center"/>
    </xf>
    <xf numFmtId="164" fontId="1" fillId="0" borderId="52" xfId="0" applyNumberFormat="1" applyFont="1" applyBorder="1" applyAlignment="1">
      <alignment horizontal="center" wrapText="1"/>
    </xf>
    <xf numFmtId="164" fontId="1" fillId="0" borderId="54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164" fontId="8" fillId="0" borderId="42" xfId="0" applyNumberFormat="1" applyFont="1" applyBorder="1" applyAlignment="1">
      <alignment horizontal="center" wrapText="1"/>
    </xf>
    <xf numFmtId="164" fontId="8" fillId="0" borderId="43" xfId="0" applyNumberFormat="1" applyFont="1" applyBorder="1" applyAlignment="1">
      <alignment horizontal="center" wrapText="1"/>
    </xf>
    <xf numFmtId="164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64" fontId="8" fillId="0" borderId="61" xfId="0" applyNumberFormat="1" applyFont="1" applyFill="1" applyBorder="1" applyAlignment="1">
      <alignment horizontal="center" wrapText="1"/>
    </xf>
    <xf numFmtId="164" fontId="7" fillId="2" borderId="60" xfId="0" applyNumberFormat="1" applyFont="1" applyFill="1" applyBorder="1" applyAlignment="1">
      <alignment horizontal="center" wrapText="1"/>
    </xf>
    <xf numFmtId="164" fontId="1" fillId="0" borderId="4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64" fontId="1" fillId="0" borderId="62" xfId="0" applyNumberFormat="1" applyFont="1" applyBorder="1" applyAlignment="1">
      <alignment horizontal="center" wrapText="1"/>
    </xf>
    <xf numFmtId="1" fontId="0" fillId="0" borderId="4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0" borderId="32" xfId="2" applyBorder="1" applyAlignment="1">
      <alignment wrapText="1"/>
    </xf>
    <xf numFmtId="0" fontId="0" fillId="0" borderId="48" xfId="0" applyBorder="1" applyAlignment="1">
      <alignment horizontal="center" wrapText="1"/>
    </xf>
    <xf numFmtId="1" fontId="0" fillId="0" borderId="32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9" fillId="0" borderId="32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0"/>
  <sheetViews>
    <sheetView tabSelected="1" topLeftCell="A22" zoomScaleNormal="100" workbookViewId="0">
      <pane xSplit="1" topLeftCell="B1" activePane="topRight" state="frozen"/>
      <selection activeCell="A4" sqref="A4"/>
      <selection pane="topRight" activeCell="Z53" sqref="Z53"/>
    </sheetView>
  </sheetViews>
  <sheetFormatPr defaultRowHeight="15" x14ac:dyDescent="0.25"/>
  <cols>
    <col min="1" max="1" width="22" customWidth="1"/>
    <col min="2" max="2" width="10.28515625" customWidth="1"/>
    <col min="3" max="3" width="11" customWidth="1"/>
    <col min="4" max="4" width="9.140625" customWidth="1"/>
    <col min="5" max="5" width="11.140625" customWidth="1"/>
    <col min="6" max="6" width="9.140625" customWidth="1"/>
    <col min="7" max="8" width="10.42578125" customWidth="1"/>
    <col min="9" max="9" width="9.85546875" customWidth="1"/>
    <col min="10" max="10" width="9.140625" customWidth="1"/>
    <col min="11" max="11" width="10.28515625" customWidth="1"/>
    <col min="12" max="12" width="9.85546875" customWidth="1"/>
    <col min="13" max="13" width="10" customWidth="1"/>
    <col min="14" max="19" width="9.140625" customWidth="1"/>
    <col min="20" max="20" width="13.28515625" customWidth="1"/>
    <col min="21" max="32" width="9.140625" customWidth="1"/>
    <col min="33" max="33" width="11.5703125" customWidth="1"/>
    <col min="34" max="39" width="9.140625" customWidth="1"/>
  </cols>
  <sheetData>
    <row r="2" spans="1:5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51" ht="17.25" x14ac:dyDescent="0.3">
      <c r="A4" s="181" t="s">
        <v>85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1:51" ht="15.75" thickBot="1" x14ac:dyDescent="0.3">
      <c r="F5" s="192" t="s">
        <v>49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</row>
    <row r="6" spans="1:51" ht="15" customHeight="1" x14ac:dyDescent="0.25">
      <c r="A6" s="193" t="s">
        <v>0</v>
      </c>
      <c r="B6" s="182" t="s">
        <v>45</v>
      </c>
      <c r="C6" s="183"/>
      <c r="D6" s="183"/>
      <c r="E6" s="184"/>
      <c r="F6" s="182" t="s">
        <v>44</v>
      </c>
      <c r="G6" s="183"/>
      <c r="H6" s="183"/>
      <c r="I6" s="183"/>
      <c r="J6" s="182" t="s">
        <v>47</v>
      </c>
      <c r="K6" s="183"/>
      <c r="L6" s="183"/>
      <c r="M6" s="184"/>
      <c r="N6" s="182" t="s">
        <v>48</v>
      </c>
      <c r="O6" s="183"/>
      <c r="P6" s="183"/>
      <c r="Q6" s="184"/>
      <c r="R6" s="183" t="s">
        <v>1</v>
      </c>
      <c r="S6" s="183"/>
      <c r="T6" s="183"/>
      <c r="U6" s="183"/>
      <c r="V6" s="182" t="s">
        <v>2</v>
      </c>
      <c r="W6" s="183"/>
      <c r="X6" s="183"/>
      <c r="Y6" s="184"/>
      <c r="Z6" s="2"/>
      <c r="AA6" s="2"/>
      <c r="AB6" s="2"/>
      <c r="AC6" s="2"/>
      <c r="AD6" s="3"/>
      <c r="AE6" s="3"/>
      <c r="AF6" s="3"/>
      <c r="AG6" s="3"/>
    </row>
    <row r="7" spans="1:51" ht="15.75" thickBot="1" x14ac:dyDescent="0.3">
      <c r="A7" s="194"/>
      <c r="B7" s="185"/>
      <c r="C7" s="186"/>
      <c r="D7" s="186"/>
      <c r="E7" s="187"/>
      <c r="F7" s="185"/>
      <c r="G7" s="186"/>
      <c r="H7" s="186"/>
      <c r="I7" s="186"/>
      <c r="J7" s="185"/>
      <c r="K7" s="186"/>
      <c r="L7" s="186"/>
      <c r="M7" s="187"/>
      <c r="N7" s="185"/>
      <c r="O7" s="186"/>
      <c r="P7" s="186"/>
      <c r="Q7" s="187"/>
      <c r="R7" s="186"/>
      <c r="S7" s="186"/>
      <c r="T7" s="186"/>
      <c r="U7" s="186"/>
      <c r="V7" s="185"/>
      <c r="W7" s="186"/>
      <c r="X7" s="186"/>
      <c r="Y7" s="187"/>
      <c r="Z7" s="2"/>
      <c r="AA7" s="2"/>
      <c r="AB7" s="2"/>
      <c r="AC7" s="2"/>
      <c r="AD7" s="3"/>
      <c r="AE7" s="3"/>
      <c r="AF7" s="3"/>
      <c r="AG7" s="3"/>
    </row>
    <row r="8" spans="1:51" ht="29.25" customHeight="1" thickBot="1" x14ac:dyDescent="0.3">
      <c r="A8" s="194"/>
      <c r="B8" s="197" t="s">
        <v>39</v>
      </c>
      <c r="C8" s="198"/>
      <c r="D8" s="190" t="s">
        <v>40</v>
      </c>
      <c r="E8" s="191"/>
      <c r="F8" s="188" t="s">
        <v>39</v>
      </c>
      <c r="G8" s="189"/>
      <c r="H8" s="190" t="s">
        <v>40</v>
      </c>
      <c r="I8" s="190"/>
      <c r="J8" s="188" t="s">
        <v>39</v>
      </c>
      <c r="K8" s="189"/>
      <c r="L8" s="190" t="s">
        <v>40</v>
      </c>
      <c r="M8" s="191"/>
      <c r="N8" s="188" t="s">
        <v>39</v>
      </c>
      <c r="O8" s="189"/>
      <c r="P8" s="190" t="s">
        <v>40</v>
      </c>
      <c r="Q8" s="191"/>
      <c r="R8" s="196" t="s">
        <v>39</v>
      </c>
      <c r="S8" s="189"/>
      <c r="T8" s="190" t="s">
        <v>40</v>
      </c>
      <c r="U8" s="190"/>
      <c r="V8" s="188" t="s">
        <v>39</v>
      </c>
      <c r="W8" s="189"/>
      <c r="X8" s="190" t="s">
        <v>40</v>
      </c>
      <c r="Y8" s="191"/>
      <c r="Z8" s="199" t="s">
        <v>46</v>
      </c>
      <c r="AA8" s="169"/>
      <c r="AB8" s="169" t="s">
        <v>43</v>
      </c>
      <c r="AC8" s="169"/>
      <c r="AD8" s="169" t="s">
        <v>47</v>
      </c>
      <c r="AE8" s="169"/>
      <c r="AF8" s="169" t="s">
        <v>48</v>
      </c>
      <c r="AG8" s="169"/>
      <c r="AH8" s="169" t="s">
        <v>41</v>
      </c>
      <c r="AI8" s="169"/>
      <c r="AJ8" s="169" t="s">
        <v>42</v>
      </c>
      <c r="AK8" s="169"/>
      <c r="AL8" s="169" t="s">
        <v>83</v>
      </c>
      <c r="AM8" s="169"/>
      <c r="AN8" s="169" t="s">
        <v>50</v>
      </c>
      <c r="AO8" s="169"/>
      <c r="AP8" s="169" t="s">
        <v>84</v>
      </c>
      <c r="AQ8" s="169"/>
      <c r="AR8" s="169" t="s">
        <v>53</v>
      </c>
      <c r="AS8" s="169"/>
      <c r="AT8" s="169" t="s">
        <v>51</v>
      </c>
      <c r="AU8" s="169"/>
      <c r="AV8" s="169" t="s">
        <v>52</v>
      </c>
      <c r="AW8" s="169"/>
      <c r="AX8" s="169" t="s">
        <v>54</v>
      </c>
      <c r="AY8" s="169"/>
    </row>
    <row r="9" spans="1:51" ht="15.75" thickBot="1" x14ac:dyDescent="0.3">
      <c r="A9" s="195"/>
      <c r="B9" s="167">
        <v>2017</v>
      </c>
      <c r="C9" s="168">
        <v>2018</v>
      </c>
      <c r="D9" s="166">
        <v>2017</v>
      </c>
      <c r="E9" s="165">
        <v>2018</v>
      </c>
      <c r="F9" s="164">
        <v>2017</v>
      </c>
      <c r="G9" s="165">
        <v>2018</v>
      </c>
      <c r="H9" s="166">
        <v>2017</v>
      </c>
      <c r="I9" s="163">
        <v>2018</v>
      </c>
      <c r="J9" s="164">
        <v>2017</v>
      </c>
      <c r="K9" s="165">
        <v>2018</v>
      </c>
      <c r="L9" s="164">
        <v>2017</v>
      </c>
      <c r="M9" s="165">
        <v>2018</v>
      </c>
      <c r="N9" s="164">
        <v>2017</v>
      </c>
      <c r="O9" s="165">
        <v>2018</v>
      </c>
      <c r="P9" s="166">
        <v>2017</v>
      </c>
      <c r="Q9" s="165">
        <v>2018</v>
      </c>
      <c r="R9" s="166">
        <v>2017</v>
      </c>
      <c r="S9" s="165">
        <v>2018</v>
      </c>
      <c r="T9" s="166">
        <v>2017</v>
      </c>
      <c r="U9" s="163">
        <v>2018</v>
      </c>
      <c r="V9" s="164">
        <v>2017</v>
      </c>
      <c r="W9" s="165">
        <v>2018</v>
      </c>
      <c r="X9" s="166">
        <v>2017</v>
      </c>
      <c r="Y9" s="165">
        <v>2018</v>
      </c>
      <c r="Z9" s="161">
        <v>2017</v>
      </c>
      <c r="AA9" s="162">
        <v>2018</v>
      </c>
      <c r="AB9" s="162">
        <v>2017</v>
      </c>
      <c r="AC9" s="162">
        <v>2018</v>
      </c>
      <c r="AD9" s="162">
        <v>2017</v>
      </c>
      <c r="AE9" s="162">
        <v>2018</v>
      </c>
      <c r="AF9" s="162">
        <v>2017</v>
      </c>
      <c r="AG9" s="162">
        <v>2018</v>
      </c>
      <c r="AH9" s="162">
        <v>2017</v>
      </c>
      <c r="AI9" s="162">
        <v>2018</v>
      </c>
      <c r="AJ9" s="162">
        <v>2017</v>
      </c>
      <c r="AK9" s="162">
        <v>2018</v>
      </c>
      <c r="AL9" s="162">
        <v>2017</v>
      </c>
      <c r="AM9" s="162">
        <v>2018</v>
      </c>
      <c r="AN9" s="162">
        <v>2017</v>
      </c>
      <c r="AO9" s="162">
        <v>2018</v>
      </c>
      <c r="AP9" s="162">
        <v>2017</v>
      </c>
      <c r="AQ9" s="162">
        <v>2018</v>
      </c>
      <c r="AR9" s="162">
        <v>2017</v>
      </c>
      <c r="AS9" s="162">
        <v>2018</v>
      </c>
      <c r="AT9" s="162">
        <v>2017</v>
      </c>
      <c r="AU9" s="162">
        <v>2018</v>
      </c>
      <c r="AV9" s="38">
        <v>2017</v>
      </c>
      <c r="AW9" s="38">
        <v>2018</v>
      </c>
      <c r="AX9" s="38">
        <v>2017</v>
      </c>
      <c r="AY9" s="38">
        <v>2018</v>
      </c>
    </row>
    <row r="10" spans="1:51" s="30" customFormat="1" ht="14.25" customHeight="1" x14ac:dyDescent="0.25">
      <c r="A10" s="29" t="s">
        <v>3</v>
      </c>
      <c r="B10" s="59">
        <v>210.7935494172122</v>
      </c>
      <c r="C10" s="60">
        <v>110.99532685180212</v>
      </c>
      <c r="D10" s="67">
        <f t="shared" ref="D10:D44" si="0">Z10*100000/AL10*1.722</f>
        <v>89.837228714524201</v>
      </c>
      <c r="E10" s="68">
        <f t="shared" ref="E10:E44" si="1">AA10*100000/AM10*1.722</f>
        <v>74.23213708373747</v>
      </c>
      <c r="F10" s="69">
        <v>632.38064825163656</v>
      </c>
      <c r="G10" s="67">
        <v>425.48208626524143</v>
      </c>
      <c r="H10" s="67">
        <f t="shared" ref="H10:H44" si="2">AB10*100000/AL10*1.722</f>
        <v>287.47913188647743</v>
      </c>
      <c r="I10" s="68">
        <f t="shared" ref="I10:I44" si="3">AC10*100000/AM10*1.722</f>
        <v>185.58034270934368</v>
      </c>
      <c r="J10" s="69">
        <v>412.42216190324126</v>
      </c>
      <c r="K10" s="67">
        <v>258.98909598753829</v>
      </c>
      <c r="L10" s="67">
        <f t="shared" ref="L10:L44" si="4">AD10*100000/$AL10*1.722</f>
        <v>89.837228714524201</v>
      </c>
      <c r="M10" s="67">
        <f t="shared" ref="M10:M44" si="5">AE10*100000/$AM10*1.722</f>
        <v>74.23213708373747</v>
      </c>
      <c r="N10" s="69">
        <v>109.97924317419766</v>
      </c>
      <c r="O10" s="67">
        <v>120.24493742278563</v>
      </c>
      <c r="P10" s="67">
        <f t="shared" ref="P10:P44" si="6">AF10*100000/$AL10*1.722</f>
        <v>71.869782971619358</v>
      </c>
      <c r="Q10" s="68">
        <f t="shared" ref="Q10:Q44" si="7">AG10*100000/$AM10*1.722</f>
        <v>37.116068541868735</v>
      </c>
      <c r="R10" s="70">
        <v>73.319495449465109</v>
      </c>
      <c r="S10" s="67">
        <v>46.248052854917546</v>
      </c>
      <c r="T10" s="67">
        <f t="shared" ref="T10:T44" si="8">AH10*100000/AL10*1.722</f>
        <v>17.96744574290484</v>
      </c>
      <c r="U10" s="71">
        <f t="shared" ref="U10:U44" si="9">AI10*100000/AM10*1.722</f>
        <v>37.116068541868735</v>
      </c>
      <c r="V10" s="69">
        <v>36.659747724732554</v>
      </c>
      <c r="W10" s="67">
        <v>36.99844228393404</v>
      </c>
      <c r="X10" s="67">
        <f t="shared" ref="X10:X44" si="10">AJ10*100000/AL10*1.722</f>
        <v>0</v>
      </c>
      <c r="Y10" s="71">
        <f t="shared" ref="Y10:Y44" si="11">AK10*100000/AM10*1.722</f>
        <v>18.558034270934368</v>
      </c>
      <c r="Z10" s="152">
        <v>5</v>
      </c>
      <c r="AA10" s="39">
        <v>4</v>
      </c>
      <c r="AB10" s="152">
        <v>16</v>
      </c>
      <c r="AC10" s="39">
        <v>10</v>
      </c>
      <c r="AD10" s="152">
        <v>5</v>
      </c>
      <c r="AE10" s="39">
        <v>4</v>
      </c>
      <c r="AF10" s="43">
        <v>4</v>
      </c>
      <c r="AG10" s="40">
        <v>2</v>
      </c>
      <c r="AH10" s="138">
        <v>1</v>
      </c>
      <c r="AI10" s="40">
        <v>2</v>
      </c>
      <c r="AJ10" s="138"/>
      <c r="AK10" s="40">
        <v>1</v>
      </c>
      <c r="AL10" s="39">
        <v>9584</v>
      </c>
      <c r="AM10" s="40">
        <v>9279</v>
      </c>
      <c r="AN10" s="138">
        <v>44</v>
      </c>
      <c r="AO10" s="40">
        <v>35</v>
      </c>
      <c r="AP10" s="43">
        <v>18</v>
      </c>
      <c r="AQ10" s="40">
        <v>15</v>
      </c>
      <c r="AR10" s="43">
        <v>5</v>
      </c>
      <c r="AS10" s="40">
        <v>4</v>
      </c>
      <c r="AT10" s="41">
        <f t="shared" ref="AT10:AT44" si="12">AN10*100000/$AL10*1.722</f>
        <v>790.56761268781304</v>
      </c>
      <c r="AU10" s="41">
        <f t="shared" ref="AU10:AU44" si="13">AO10*100000/$AM10*1.722</f>
        <v>649.53119948270296</v>
      </c>
      <c r="AV10" s="41">
        <f t="shared" ref="AV10:AV44" si="14">AP10*100000/$AL10*1.722</f>
        <v>323.41402337228715</v>
      </c>
      <c r="AW10" s="41">
        <f t="shared" ref="AW10:AW44" si="15">AQ10*100000/$AM10*1.722</f>
        <v>278.37051406401554</v>
      </c>
      <c r="AX10" s="41">
        <f t="shared" ref="AX10:AX44" si="16">AR10*100000/$AL10*1.722</f>
        <v>89.837228714524201</v>
      </c>
      <c r="AY10" s="42">
        <f t="shared" ref="AY10:AY44" si="17">AS10*100000/$AM10*1.722</f>
        <v>74.23213708373747</v>
      </c>
    </row>
    <row r="11" spans="1:51" s="30" customFormat="1" ht="14.25" customHeight="1" x14ac:dyDescent="0.25">
      <c r="A11" s="31" t="s">
        <v>4</v>
      </c>
      <c r="B11" s="61">
        <v>220.00766577232656</v>
      </c>
      <c r="C11" s="62">
        <v>167.16282681853482</v>
      </c>
      <c r="D11" s="72">
        <f t="shared" si="0"/>
        <v>96.35063723966428</v>
      </c>
      <c r="E11" s="73">
        <f t="shared" si="1"/>
        <v>88.387013986911327</v>
      </c>
      <c r="F11" s="74">
        <v>533.51858949789187</v>
      </c>
      <c r="G11" s="72">
        <v>596.21408231944088</v>
      </c>
      <c r="H11" s="72">
        <f t="shared" si="2"/>
        <v>171.29002175940317</v>
      </c>
      <c r="I11" s="73">
        <f t="shared" si="3"/>
        <v>243.06428846400615</v>
      </c>
      <c r="J11" s="74">
        <v>203.50709083940208</v>
      </c>
      <c r="K11" s="72">
        <v>367.75821900077659</v>
      </c>
      <c r="L11" s="67">
        <f t="shared" si="4"/>
        <v>53.528131799813494</v>
      </c>
      <c r="M11" s="67">
        <f t="shared" si="5"/>
        <v>99.435390735275249</v>
      </c>
      <c r="N11" s="74">
        <v>159.50555768493678</v>
      </c>
      <c r="O11" s="72">
        <v>111.44188454568989</v>
      </c>
      <c r="P11" s="67">
        <f t="shared" si="6"/>
        <v>42.822505439850794</v>
      </c>
      <c r="Q11" s="68">
        <f t="shared" si="7"/>
        <v>33.14513024509175</v>
      </c>
      <c r="R11" s="75">
        <v>71.50249137600612</v>
      </c>
      <c r="S11" s="72">
        <v>117.01397877297438</v>
      </c>
      <c r="T11" s="72">
        <f t="shared" si="8"/>
        <v>0</v>
      </c>
      <c r="U11" s="76">
        <f t="shared" si="9"/>
        <v>22.096753496727832</v>
      </c>
      <c r="V11" s="74">
        <v>137.50479110770411</v>
      </c>
      <c r="W11" s="72">
        <v>55.720942272844944</v>
      </c>
      <c r="X11" s="72">
        <f t="shared" si="10"/>
        <v>107.05626359962699</v>
      </c>
      <c r="Y11" s="76">
        <f t="shared" si="11"/>
        <v>44.193506993455664</v>
      </c>
      <c r="Z11" s="152">
        <v>9</v>
      </c>
      <c r="AA11" s="39">
        <v>8</v>
      </c>
      <c r="AB11" s="152">
        <v>16</v>
      </c>
      <c r="AC11" s="39">
        <v>22</v>
      </c>
      <c r="AD11" s="152">
        <v>5</v>
      </c>
      <c r="AE11" s="39">
        <v>9</v>
      </c>
      <c r="AF11" s="43">
        <v>4</v>
      </c>
      <c r="AG11" s="40">
        <v>3</v>
      </c>
      <c r="AH11" s="138"/>
      <c r="AI11" s="40">
        <v>2</v>
      </c>
      <c r="AJ11" s="138">
        <v>10</v>
      </c>
      <c r="AK11" s="40">
        <v>4</v>
      </c>
      <c r="AL11" s="39">
        <v>16085</v>
      </c>
      <c r="AM11" s="40">
        <v>15586</v>
      </c>
      <c r="AN11" s="138">
        <v>61</v>
      </c>
      <c r="AO11" s="40">
        <v>69</v>
      </c>
      <c r="AP11" s="43">
        <v>22</v>
      </c>
      <c r="AQ11" s="40">
        <v>29</v>
      </c>
      <c r="AR11" s="43">
        <v>9</v>
      </c>
      <c r="AS11" s="40">
        <v>8</v>
      </c>
      <c r="AT11" s="41">
        <f t="shared" si="12"/>
        <v>653.04320795772458</v>
      </c>
      <c r="AU11" s="41">
        <f t="shared" si="13"/>
        <v>762.33799563711023</v>
      </c>
      <c r="AV11" s="41">
        <f t="shared" si="14"/>
        <v>235.52377991917933</v>
      </c>
      <c r="AW11" s="41">
        <f t="shared" si="15"/>
        <v>320.40292570255355</v>
      </c>
      <c r="AX11" s="41">
        <f t="shared" si="16"/>
        <v>96.35063723966428</v>
      </c>
      <c r="AY11" s="42">
        <f t="shared" si="17"/>
        <v>88.387013986911327</v>
      </c>
    </row>
    <row r="12" spans="1:51" s="30" customFormat="1" ht="14.25" customHeight="1" x14ac:dyDescent="0.25">
      <c r="A12" s="31" t="s">
        <v>5</v>
      </c>
      <c r="B12" s="61">
        <v>155.7565576947926</v>
      </c>
      <c r="C12" s="62">
        <v>191.6590284142988</v>
      </c>
      <c r="D12" s="72">
        <f t="shared" si="0"/>
        <v>128.25223435948362</v>
      </c>
      <c r="E12" s="73">
        <f t="shared" si="1"/>
        <v>88.036809815950917</v>
      </c>
      <c r="F12" s="74">
        <v>667.52810440625399</v>
      </c>
      <c r="G12" s="72">
        <v>642.62144821264894</v>
      </c>
      <c r="H12" s="72">
        <f t="shared" si="2"/>
        <v>299.25521350546177</v>
      </c>
      <c r="I12" s="73">
        <f t="shared" si="3"/>
        <v>308.12883435582819</v>
      </c>
      <c r="J12" s="74">
        <v>322.6385837963561</v>
      </c>
      <c r="K12" s="72">
        <v>338.22181484876262</v>
      </c>
      <c r="L12" s="67">
        <f t="shared" si="4"/>
        <v>149.62760675273088</v>
      </c>
      <c r="M12" s="67">
        <f t="shared" si="5"/>
        <v>154.06441717791409</v>
      </c>
      <c r="N12" s="74">
        <v>178.00749450833442</v>
      </c>
      <c r="O12" s="72">
        <v>202.93308890925758</v>
      </c>
      <c r="P12" s="67">
        <f t="shared" si="6"/>
        <v>85.501489572989072</v>
      </c>
      <c r="Q12" s="68">
        <f t="shared" si="7"/>
        <v>66.027607361963192</v>
      </c>
      <c r="R12" s="75">
        <v>111.25468406770899</v>
      </c>
      <c r="S12" s="72">
        <v>78.918423464711267</v>
      </c>
      <c r="T12" s="72">
        <f t="shared" si="8"/>
        <v>64.126117179741811</v>
      </c>
      <c r="U12" s="76">
        <f t="shared" si="9"/>
        <v>66.027607361963192</v>
      </c>
      <c r="V12" s="74">
        <v>89.003747254167209</v>
      </c>
      <c r="W12" s="72">
        <v>67.644362969752521</v>
      </c>
      <c r="X12" s="72">
        <f t="shared" si="10"/>
        <v>21.375372393247268</v>
      </c>
      <c r="Y12" s="76">
        <f t="shared" si="11"/>
        <v>22.009202453987729</v>
      </c>
      <c r="Z12" s="152">
        <v>6</v>
      </c>
      <c r="AA12" s="39">
        <v>4</v>
      </c>
      <c r="AB12" s="152">
        <v>14</v>
      </c>
      <c r="AC12" s="39">
        <v>14</v>
      </c>
      <c r="AD12" s="152">
        <v>7</v>
      </c>
      <c r="AE12" s="39">
        <v>7</v>
      </c>
      <c r="AF12" s="43">
        <v>4</v>
      </c>
      <c r="AG12" s="40">
        <v>3</v>
      </c>
      <c r="AH12" s="138">
        <v>3</v>
      </c>
      <c r="AI12" s="40">
        <v>3</v>
      </c>
      <c r="AJ12" s="138">
        <v>1</v>
      </c>
      <c r="AK12" s="40">
        <v>1</v>
      </c>
      <c r="AL12" s="39">
        <v>8056</v>
      </c>
      <c r="AM12" s="40">
        <v>7824</v>
      </c>
      <c r="AN12" s="138">
        <v>34</v>
      </c>
      <c r="AO12" s="40">
        <v>39</v>
      </c>
      <c r="AP12" s="43">
        <v>8</v>
      </c>
      <c r="AQ12" s="40">
        <v>12</v>
      </c>
      <c r="AR12" s="43">
        <v>6</v>
      </c>
      <c r="AS12" s="40">
        <v>4</v>
      </c>
      <c r="AT12" s="41">
        <f t="shared" si="12"/>
        <v>726.76266137040716</v>
      </c>
      <c r="AU12" s="41">
        <f t="shared" si="13"/>
        <v>858.35889570552149</v>
      </c>
      <c r="AV12" s="41">
        <f t="shared" si="14"/>
        <v>171.00297914597814</v>
      </c>
      <c r="AW12" s="41">
        <f t="shared" si="15"/>
        <v>264.11042944785277</v>
      </c>
      <c r="AX12" s="41">
        <f t="shared" si="16"/>
        <v>128.25223435948362</v>
      </c>
      <c r="AY12" s="42">
        <f t="shared" si="17"/>
        <v>88.036809815950917</v>
      </c>
    </row>
    <row r="13" spans="1:51" s="30" customFormat="1" ht="14.25" customHeight="1" x14ac:dyDescent="0.25">
      <c r="A13" s="31" t="s">
        <v>6</v>
      </c>
      <c r="B13" s="61">
        <v>149.1339491916859</v>
      </c>
      <c r="C13" s="62">
        <v>134.80285113921965</v>
      </c>
      <c r="D13" s="72">
        <f t="shared" si="0"/>
        <v>65.530101225359616</v>
      </c>
      <c r="E13" s="73">
        <f t="shared" si="1"/>
        <v>66.230769230769226</v>
      </c>
      <c r="F13" s="74">
        <v>454.50346420323325</v>
      </c>
      <c r="G13" s="72">
        <v>439.88298792797991</v>
      </c>
      <c r="H13" s="72">
        <f t="shared" si="2"/>
        <v>170.378263185935</v>
      </c>
      <c r="I13" s="73">
        <f t="shared" si="3"/>
        <v>158.95384615384614</v>
      </c>
      <c r="J13" s="74">
        <v>191.74364896073902</v>
      </c>
      <c r="K13" s="72">
        <v>191.56194635573317</v>
      </c>
      <c r="L13" s="67">
        <f t="shared" si="4"/>
        <v>13.106020245071923</v>
      </c>
      <c r="M13" s="67">
        <f t="shared" si="5"/>
        <v>66.230769230769226</v>
      </c>
      <c r="N13" s="74">
        <v>156.23556581986145</v>
      </c>
      <c r="O13" s="72">
        <v>170.2772856495406</v>
      </c>
      <c r="P13" s="67">
        <f t="shared" si="6"/>
        <v>65.530101225359616</v>
      </c>
      <c r="Q13" s="68">
        <f t="shared" si="7"/>
        <v>26.492307692307694</v>
      </c>
      <c r="R13" s="75">
        <v>63.914549653579677</v>
      </c>
      <c r="S13" s="72">
        <v>28.379547608256765</v>
      </c>
      <c r="T13" s="72">
        <f t="shared" si="8"/>
        <v>13.106020245071923</v>
      </c>
      <c r="U13" s="76">
        <f t="shared" si="9"/>
        <v>0</v>
      </c>
      <c r="V13" s="74">
        <v>71.01616628175519</v>
      </c>
      <c r="W13" s="72">
        <v>134.80285113921965</v>
      </c>
      <c r="X13" s="72">
        <f t="shared" si="10"/>
        <v>26.212040490143846</v>
      </c>
      <c r="Y13" s="76">
        <f t="shared" si="11"/>
        <v>185.44615384615383</v>
      </c>
      <c r="Z13" s="152">
        <v>5</v>
      </c>
      <c r="AA13" s="39">
        <v>5</v>
      </c>
      <c r="AB13" s="152">
        <v>13</v>
      </c>
      <c r="AC13" s="39">
        <v>12</v>
      </c>
      <c r="AD13" s="152">
        <v>1</v>
      </c>
      <c r="AE13" s="39">
        <v>5</v>
      </c>
      <c r="AF13" s="43">
        <v>5</v>
      </c>
      <c r="AG13" s="40">
        <v>2</v>
      </c>
      <c r="AH13" s="138">
        <v>1</v>
      </c>
      <c r="AI13" s="40"/>
      <c r="AJ13" s="138">
        <v>2</v>
      </c>
      <c r="AK13" s="40">
        <v>14</v>
      </c>
      <c r="AL13" s="39">
        <v>13139</v>
      </c>
      <c r="AM13" s="40">
        <v>13000</v>
      </c>
      <c r="AN13" s="138">
        <v>42</v>
      </c>
      <c r="AO13" s="40">
        <v>54</v>
      </c>
      <c r="AP13" s="43">
        <v>17</v>
      </c>
      <c r="AQ13" s="40">
        <v>14</v>
      </c>
      <c r="AR13" s="43">
        <v>5</v>
      </c>
      <c r="AS13" s="40">
        <v>5</v>
      </c>
      <c r="AT13" s="41">
        <f t="shared" si="12"/>
        <v>550.45285029302079</v>
      </c>
      <c r="AU13" s="41">
        <f t="shared" si="13"/>
        <v>715.29230769230765</v>
      </c>
      <c r="AV13" s="41">
        <f t="shared" si="14"/>
        <v>222.8023441662227</v>
      </c>
      <c r="AW13" s="41">
        <f t="shared" si="15"/>
        <v>185.44615384615383</v>
      </c>
      <c r="AX13" s="41">
        <f t="shared" si="16"/>
        <v>65.530101225359616</v>
      </c>
      <c r="AY13" s="42">
        <f t="shared" si="17"/>
        <v>66.230769230769226</v>
      </c>
    </row>
    <row r="14" spans="1:51" s="30" customFormat="1" ht="14.25" customHeight="1" x14ac:dyDescent="0.25">
      <c r="A14" s="31" t="s">
        <v>7</v>
      </c>
      <c r="B14" s="61">
        <v>199.95110920980261</v>
      </c>
      <c r="C14" s="62">
        <v>119.00483759502417</v>
      </c>
      <c r="D14" s="72">
        <f t="shared" si="0"/>
        <v>169.40482046237088</v>
      </c>
      <c r="E14" s="73">
        <f t="shared" si="1"/>
        <v>111.74561972744971</v>
      </c>
      <c r="F14" s="74">
        <v>747.18572388926236</v>
      </c>
      <c r="G14" s="72">
        <v>724.84764716969278</v>
      </c>
      <c r="H14" s="72">
        <f t="shared" si="2"/>
        <v>254.10723069355632</v>
      </c>
      <c r="I14" s="73">
        <f t="shared" si="3"/>
        <v>245.84036340038932</v>
      </c>
      <c r="J14" s="74">
        <v>220.99859438978183</v>
      </c>
      <c r="K14" s="72">
        <v>324.55864798642961</v>
      </c>
      <c r="L14" s="67">
        <f t="shared" si="4"/>
        <v>84.702410231185439</v>
      </c>
      <c r="M14" s="67">
        <f t="shared" si="5"/>
        <v>111.74561972744971</v>
      </c>
      <c r="N14" s="74">
        <v>399.90221841960522</v>
      </c>
      <c r="O14" s="72">
        <v>313.74002638688194</v>
      </c>
      <c r="P14" s="67">
        <f t="shared" si="6"/>
        <v>42.35120511559272</v>
      </c>
      <c r="Q14" s="68">
        <f t="shared" si="7"/>
        <v>89.396495781959757</v>
      </c>
      <c r="R14" s="75">
        <v>115.7611684898857</v>
      </c>
      <c r="S14" s="72">
        <v>108.18621599547653</v>
      </c>
      <c r="T14" s="72">
        <f t="shared" si="8"/>
        <v>42.35120511559272</v>
      </c>
      <c r="U14" s="76">
        <f t="shared" si="9"/>
        <v>67.047371836469821</v>
      </c>
      <c r="V14" s="74">
        <v>115.7611684898857</v>
      </c>
      <c r="W14" s="72">
        <v>205.55381039140539</v>
      </c>
      <c r="X14" s="72">
        <f t="shared" si="10"/>
        <v>127.05361534677816</v>
      </c>
      <c r="Y14" s="76">
        <f t="shared" si="11"/>
        <v>134.09474367293964</v>
      </c>
      <c r="Z14" s="152">
        <v>8</v>
      </c>
      <c r="AA14" s="39">
        <v>5</v>
      </c>
      <c r="AB14" s="152">
        <v>12</v>
      </c>
      <c r="AC14" s="39">
        <v>11</v>
      </c>
      <c r="AD14" s="152">
        <v>4</v>
      </c>
      <c r="AE14" s="39">
        <v>5</v>
      </c>
      <c r="AF14" s="43">
        <v>2</v>
      </c>
      <c r="AG14" s="40">
        <v>4</v>
      </c>
      <c r="AH14" s="138">
        <v>2</v>
      </c>
      <c r="AI14" s="40">
        <v>3</v>
      </c>
      <c r="AJ14" s="138">
        <v>6</v>
      </c>
      <c r="AK14" s="40">
        <v>6</v>
      </c>
      <c r="AL14" s="39">
        <v>8132</v>
      </c>
      <c r="AM14" s="40">
        <v>7705</v>
      </c>
      <c r="AN14" s="138">
        <v>47</v>
      </c>
      <c r="AO14" s="40">
        <v>47</v>
      </c>
      <c r="AP14" s="43">
        <v>13</v>
      </c>
      <c r="AQ14" s="40">
        <v>18</v>
      </c>
      <c r="AR14" s="43">
        <v>8</v>
      </c>
      <c r="AS14" s="40">
        <v>5</v>
      </c>
      <c r="AT14" s="41">
        <f t="shared" si="12"/>
        <v>995.25332021642896</v>
      </c>
      <c r="AU14" s="41">
        <f t="shared" si="13"/>
        <v>1050.4088254380272</v>
      </c>
      <c r="AV14" s="41">
        <f t="shared" si="14"/>
        <v>275.28283325135266</v>
      </c>
      <c r="AW14" s="41">
        <f t="shared" si="15"/>
        <v>402.28423101881896</v>
      </c>
      <c r="AX14" s="41">
        <f t="shared" si="16"/>
        <v>169.40482046237088</v>
      </c>
      <c r="AY14" s="42">
        <f t="shared" si="17"/>
        <v>111.74561972744971</v>
      </c>
    </row>
    <row r="15" spans="1:51" s="30" customFormat="1" ht="14.25" customHeight="1" x14ac:dyDescent="0.25">
      <c r="A15" s="31" t="s">
        <v>8</v>
      </c>
      <c r="B15" s="61">
        <v>165.95590892663535</v>
      </c>
      <c r="C15" s="62">
        <v>296.27626889517018</v>
      </c>
      <c r="D15" s="72">
        <f t="shared" si="0"/>
        <v>41.674733785091966</v>
      </c>
      <c r="E15" s="73">
        <f t="shared" si="1"/>
        <v>43.583902809415342</v>
      </c>
      <c r="F15" s="74">
        <v>643.0791470907119</v>
      </c>
      <c r="G15" s="72">
        <v>571.38994715497108</v>
      </c>
      <c r="H15" s="72">
        <f t="shared" si="2"/>
        <v>166.69893514036787</v>
      </c>
      <c r="I15" s="73">
        <f t="shared" si="3"/>
        <v>305.08731966590733</v>
      </c>
      <c r="J15" s="74">
        <v>290.42284062161184</v>
      </c>
      <c r="K15" s="72">
        <v>253.95108762443158</v>
      </c>
      <c r="L15" s="67">
        <f t="shared" si="4"/>
        <v>41.674733785091966</v>
      </c>
      <c r="M15" s="67">
        <f t="shared" si="5"/>
        <v>87.167805618830684</v>
      </c>
      <c r="N15" s="74">
        <v>207.44488615829417</v>
      </c>
      <c r="O15" s="72">
        <v>148.13813444758509</v>
      </c>
      <c r="P15" s="67">
        <f t="shared" si="6"/>
        <v>0</v>
      </c>
      <c r="Q15" s="68">
        <f t="shared" si="7"/>
        <v>87.167805618830684</v>
      </c>
      <c r="R15" s="75">
        <v>103.72244307914708</v>
      </c>
      <c r="S15" s="72">
        <v>42.325181270738597</v>
      </c>
      <c r="T15" s="72">
        <f t="shared" si="8"/>
        <v>41.674733785091966</v>
      </c>
      <c r="U15" s="76">
        <f t="shared" si="9"/>
        <v>43.583902809415342</v>
      </c>
      <c r="V15" s="74">
        <v>62.233465847488247</v>
      </c>
      <c r="W15" s="72">
        <v>126.97554381221579</v>
      </c>
      <c r="X15" s="72">
        <f t="shared" si="10"/>
        <v>0</v>
      </c>
      <c r="Y15" s="76">
        <f t="shared" si="11"/>
        <v>87.167805618830684</v>
      </c>
      <c r="Z15" s="152">
        <v>1</v>
      </c>
      <c r="AA15" s="39">
        <v>1</v>
      </c>
      <c r="AB15" s="152">
        <v>4</v>
      </c>
      <c r="AC15" s="39">
        <v>7</v>
      </c>
      <c r="AD15" s="152">
        <v>1</v>
      </c>
      <c r="AE15" s="39">
        <v>2</v>
      </c>
      <c r="AF15" s="43"/>
      <c r="AG15" s="40">
        <v>2</v>
      </c>
      <c r="AH15" s="138">
        <v>1</v>
      </c>
      <c r="AI15" s="40">
        <v>1</v>
      </c>
      <c r="AJ15" s="138"/>
      <c r="AK15" s="40">
        <v>2</v>
      </c>
      <c r="AL15" s="39">
        <v>4132</v>
      </c>
      <c r="AM15" s="40">
        <v>3951</v>
      </c>
      <c r="AN15" s="138">
        <v>14</v>
      </c>
      <c r="AO15" s="40">
        <v>22</v>
      </c>
      <c r="AP15" s="43">
        <v>7</v>
      </c>
      <c r="AQ15" s="40">
        <v>11</v>
      </c>
      <c r="AR15" s="43">
        <v>1</v>
      </c>
      <c r="AS15" s="40">
        <v>1</v>
      </c>
      <c r="AT15" s="41">
        <f t="shared" si="12"/>
        <v>583.44627299128751</v>
      </c>
      <c r="AU15" s="41">
        <f t="shared" si="13"/>
        <v>958.84586180713734</v>
      </c>
      <c r="AV15" s="41">
        <f t="shared" si="14"/>
        <v>291.72313649564376</v>
      </c>
      <c r="AW15" s="41">
        <f t="shared" si="15"/>
        <v>479.42293090356867</v>
      </c>
      <c r="AX15" s="41">
        <f t="shared" si="16"/>
        <v>41.674733785091966</v>
      </c>
      <c r="AY15" s="42">
        <f t="shared" si="17"/>
        <v>43.583902809415342</v>
      </c>
    </row>
    <row r="16" spans="1:51" s="30" customFormat="1" ht="14.25" customHeight="1" x14ac:dyDescent="0.25">
      <c r="A16" s="31" t="s">
        <v>9</v>
      </c>
      <c r="B16" s="61">
        <v>213.94848007951626</v>
      </c>
      <c r="C16" s="62">
        <v>173.02185380557648</v>
      </c>
      <c r="D16" s="72">
        <f t="shared" si="0"/>
        <v>26.13050075872534</v>
      </c>
      <c r="E16" s="73">
        <f t="shared" si="1"/>
        <v>107.60818622090299</v>
      </c>
      <c r="F16" s="74">
        <v>413.63372815373145</v>
      </c>
      <c r="G16" s="72">
        <v>504.64707359959806</v>
      </c>
      <c r="H16" s="72">
        <f t="shared" si="2"/>
        <v>235.17450682852805</v>
      </c>
      <c r="I16" s="73">
        <f t="shared" si="3"/>
        <v>134.51023277612873</v>
      </c>
      <c r="J16" s="74">
        <v>185.4220160689141</v>
      </c>
      <c r="K16" s="72">
        <v>302.78824415975885</v>
      </c>
      <c r="L16" s="67">
        <f t="shared" si="4"/>
        <v>104.52200303490136</v>
      </c>
      <c r="M16" s="67">
        <f t="shared" si="5"/>
        <v>80.706139665677242</v>
      </c>
      <c r="N16" s="74">
        <v>156.89555205831192</v>
      </c>
      <c r="O16" s="72">
        <v>173.02185380557648</v>
      </c>
      <c r="P16" s="67">
        <f t="shared" si="6"/>
        <v>52.26100151745068</v>
      </c>
      <c r="Q16" s="68">
        <f t="shared" si="7"/>
        <v>26.902046555225748</v>
      </c>
      <c r="R16" s="75">
        <v>99.842624037107598</v>
      </c>
      <c r="S16" s="72">
        <v>28.83697563426275</v>
      </c>
      <c r="T16" s="72">
        <f t="shared" si="8"/>
        <v>26.13050075872534</v>
      </c>
      <c r="U16" s="76">
        <f t="shared" si="9"/>
        <v>0</v>
      </c>
      <c r="V16" s="74">
        <v>71.316160026505429</v>
      </c>
      <c r="W16" s="72">
        <v>57.673951268525499</v>
      </c>
      <c r="X16" s="72">
        <f t="shared" si="10"/>
        <v>26.13050075872534</v>
      </c>
      <c r="Y16" s="76">
        <f t="shared" si="11"/>
        <v>53.804093110451497</v>
      </c>
      <c r="Z16" s="152">
        <v>1</v>
      </c>
      <c r="AA16" s="39">
        <v>4</v>
      </c>
      <c r="AB16" s="152">
        <v>9</v>
      </c>
      <c r="AC16" s="39">
        <v>5</v>
      </c>
      <c r="AD16" s="152">
        <v>4</v>
      </c>
      <c r="AE16" s="39">
        <v>3</v>
      </c>
      <c r="AF16" s="43">
        <v>2</v>
      </c>
      <c r="AG16" s="40">
        <v>1</v>
      </c>
      <c r="AH16" s="138">
        <v>1</v>
      </c>
      <c r="AI16" s="40"/>
      <c r="AJ16" s="138">
        <v>1</v>
      </c>
      <c r="AK16" s="40">
        <v>2</v>
      </c>
      <c r="AL16" s="39">
        <v>6590</v>
      </c>
      <c r="AM16" s="40">
        <v>6401</v>
      </c>
      <c r="AN16" s="138">
        <v>25</v>
      </c>
      <c r="AO16" s="40">
        <v>20</v>
      </c>
      <c r="AP16" s="43">
        <v>11</v>
      </c>
      <c r="AQ16" s="40">
        <v>7</v>
      </c>
      <c r="AR16" s="43">
        <v>1</v>
      </c>
      <c r="AS16" s="40">
        <v>4</v>
      </c>
      <c r="AT16" s="41">
        <f t="shared" si="12"/>
        <v>653.26251896813346</v>
      </c>
      <c r="AU16" s="41">
        <f t="shared" si="13"/>
        <v>538.04093110451493</v>
      </c>
      <c r="AV16" s="41">
        <f t="shared" si="14"/>
        <v>287.43550834597875</v>
      </c>
      <c r="AW16" s="41">
        <f t="shared" si="15"/>
        <v>188.31432588658024</v>
      </c>
      <c r="AX16" s="41">
        <f t="shared" si="16"/>
        <v>26.13050075872534</v>
      </c>
      <c r="AY16" s="42">
        <f t="shared" si="17"/>
        <v>107.60818622090299</v>
      </c>
    </row>
    <row r="17" spans="1:51" s="30" customFormat="1" ht="14.25" customHeight="1" x14ac:dyDescent="0.25">
      <c r="A17" s="31" t="s">
        <v>10</v>
      </c>
      <c r="B17" s="61">
        <v>177.54954472415639</v>
      </c>
      <c r="C17" s="62">
        <v>147.46646992174121</v>
      </c>
      <c r="D17" s="72">
        <f t="shared" si="0"/>
        <v>79.473866389754249</v>
      </c>
      <c r="E17" s="73">
        <f t="shared" si="1"/>
        <v>79.272643572332839</v>
      </c>
      <c r="F17" s="74">
        <v>491.14354579539366</v>
      </c>
      <c r="G17" s="72">
        <v>415.1748307027483</v>
      </c>
      <c r="H17" s="72">
        <f t="shared" si="2"/>
        <v>147.02665282104533</v>
      </c>
      <c r="I17" s="73">
        <f t="shared" si="3"/>
        <v>162.5089193232823</v>
      </c>
      <c r="J17" s="74">
        <v>320.51151580074986</v>
      </c>
      <c r="K17" s="72">
        <v>242.75249664040473</v>
      </c>
      <c r="L17" s="67">
        <f t="shared" si="4"/>
        <v>71.526479750778819</v>
      </c>
      <c r="M17" s="67">
        <f t="shared" si="5"/>
        <v>51.527218322016346</v>
      </c>
      <c r="N17" s="74">
        <v>89.927691483663622</v>
      </c>
      <c r="O17" s="72">
        <v>102.09217148428236</v>
      </c>
      <c r="P17" s="67">
        <f t="shared" si="6"/>
        <v>7.9473866389754244</v>
      </c>
      <c r="Q17" s="68">
        <f t="shared" si="7"/>
        <v>39.63632178616642</v>
      </c>
      <c r="R17" s="75">
        <v>59.951794322442424</v>
      </c>
      <c r="S17" s="72">
        <v>40.83686859371295</v>
      </c>
      <c r="T17" s="72">
        <f t="shared" si="8"/>
        <v>15.894773277950849</v>
      </c>
      <c r="U17" s="76">
        <f t="shared" si="9"/>
        <v>19.81816089308321</v>
      </c>
      <c r="V17" s="74">
        <v>50.728441349758967</v>
      </c>
      <c r="W17" s="72">
        <v>77.136307343680002</v>
      </c>
      <c r="X17" s="72">
        <f t="shared" si="10"/>
        <v>39.736933194877125</v>
      </c>
      <c r="Y17" s="76">
        <f t="shared" si="11"/>
        <v>47.563586143399704</v>
      </c>
      <c r="Z17" s="152">
        <v>20</v>
      </c>
      <c r="AA17" s="39">
        <v>20</v>
      </c>
      <c r="AB17" s="152">
        <v>37</v>
      </c>
      <c r="AC17" s="39">
        <v>41</v>
      </c>
      <c r="AD17" s="152">
        <v>18</v>
      </c>
      <c r="AE17" s="39">
        <v>13</v>
      </c>
      <c r="AF17" s="43">
        <v>2</v>
      </c>
      <c r="AG17" s="40">
        <v>10</v>
      </c>
      <c r="AH17" s="138">
        <v>4</v>
      </c>
      <c r="AI17" s="40">
        <v>5</v>
      </c>
      <c r="AJ17" s="138">
        <v>10</v>
      </c>
      <c r="AK17" s="40">
        <v>12</v>
      </c>
      <c r="AL17" s="39">
        <v>43335</v>
      </c>
      <c r="AM17" s="40">
        <v>43445</v>
      </c>
      <c r="AN17" s="138">
        <v>117</v>
      </c>
      <c r="AO17" s="40">
        <v>137</v>
      </c>
      <c r="AP17" s="43">
        <v>28</v>
      </c>
      <c r="AQ17" s="40">
        <v>43</v>
      </c>
      <c r="AR17" s="43">
        <v>20</v>
      </c>
      <c r="AS17" s="40">
        <v>20</v>
      </c>
      <c r="AT17" s="41">
        <f t="shared" si="12"/>
        <v>464.92211838006233</v>
      </c>
      <c r="AU17" s="41">
        <f t="shared" si="13"/>
        <v>543.0176084704799</v>
      </c>
      <c r="AV17" s="41">
        <f t="shared" si="14"/>
        <v>111.26341294565593</v>
      </c>
      <c r="AW17" s="41">
        <f t="shared" si="15"/>
        <v>170.4361836805156</v>
      </c>
      <c r="AX17" s="41">
        <f t="shared" si="16"/>
        <v>79.473866389754249</v>
      </c>
      <c r="AY17" s="42">
        <f t="shared" si="17"/>
        <v>79.272643572332839</v>
      </c>
    </row>
    <row r="18" spans="1:51" s="30" customFormat="1" ht="14.25" customHeight="1" x14ac:dyDescent="0.25">
      <c r="A18" s="31" t="s">
        <v>11</v>
      </c>
      <c r="B18" s="61">
        <v>201.09173863451196</v>
      </c>
      <c r="C18" s="62">
        <v>188.74335507206663</v>
      </c>
      <c r="D18" s="72">
        <f t="shared" si="0"/>
        <v>44.76215232648817</v>
      </c>
      <c r="E18" s="73">
        <f t="shared" si="1"/>
        <v>27.739891531976589</v>
      </c>
      <c r="F18" s="74">
        <v>453.62554994296886</v>
      </c>
      <c r="G18" s="72">
        <v>495.4513070641749</v>
      </c>
      <c r="H18" s="72">
        <f t="shared" si="2"/>
        <v>179.04860930595268</v>
      </c>
      <c r="I18" s="73">
        <f t="shared" si="3"/>
        <v>212.67250174515385</v>
      </c>
      <c r="J18" s="74">
        <v>252.5338113084569</v>
      </c>
      <c r="K18" s="72">
        <v>240.64777771688497</v>
      </c>
      <c r="L18" s="67">
        <f t="shared" si="4"/>
        <v>116.38159604886926</v>
      </c>
      <c r="M18" s="67">
        <f t="shared" si="5"/>
        <v>92.466305106588621</v>
      </c>
      <c r="N18" s="74">
        <v>130.94345771549618</v>
      </c>
      <c r="O18" s="72">
        <v>188.74335507206663</v>
      </c>
      <c r="P18" s="67">
        <f t="shared" si="6"/>
        <v>26.857291395892904</v>
      </c>
      <c r="Q18" s="68">
        <f t="shared" si="7"/>
        <v>55.479783063953178</v>
      </c>
      <c r="R18" s="75">
        <v>74.824832980283531</v>
      </c>
      <c r="S18" s="72">
        <v>80.215925905628325</v>
      </c>
      <c r="T18" s="72">
        <f t="shared" si="8"/>
        <v>26.857291395892904</v>
      </c>
      <c r="U18" s="76">
        <f t="shared" si="9"/>
        <v>9.2466305106588624</v>
      </c>
      <c r="V18" s="74">
        <v>60.795176796480369</v>
      </c>
      <c r="W18" s="72">
        <v>89.653093659231658</v>
      </c>
      <c r="X18" s="72">
        <f t="shared" si="10"/>
        <v>71.619443722381064</v>
      </c>
      <c r="Y18" s="76">
        <f t="shared" si="11"/>
        <v>73.973044085270899</v>
      </c>
      <c r="Z18" s="152">
        <v>5</v>
      </c>
      <c r="AA18" s="39">
        <v>3</v>
      </c>
      <c r="AB18" s="152">
        <v>20</v>
      </c>
      <c r="AC18" s="39">
        <v>23</v>
      </c>
      <c r="AD18" s="152">
        <v>13</v>
      </c>
      <c r="AE18" s="39">
        <v>10</v>
      </c>
      <c r="AF18" s="43">
        <v>3</v>
      </c>
      <c r="AG18" s="40">
        <v>6</v>
      </c>
      <c r="AH18" s="138">
        <v>3</v>
      </c>
      <c r="AI18" s="40">
        <v>1</v>
      </c>
      <c r="AJ18" s="138">
        <v>8</v>
      </c>
      <c r="AK18" s="40">
        <v>8</v>
      </c>
      <c r="AL18" s="39">
        <v>19235</v>
      </c>
      <c r="AM18" s="40">
        <v>18623</v>
      </c>
      <c r="AN18" s="138">
        <v>78</v>
      </c>
      <c r="AO18" s="40">
        <v>77</v>
      </c>
      <c r="AP18" s="43">
        <v>25</v>
      </c>
      <c r="AQ18" s="40">
        <v>28</v>
      </c>
      <c r="AR18" s="43">
        <v>5</v>
      </c>
      <c r="AS18" s="40">
        <v>3</v>
      </c>
      <c r="AT18" s="41">
        <f t="shared" si="12"/>
        <v>698.28957629321542</v>
      </c>
      <c r="AU18" s="41">
        <f t="shared" si="13"/>
        <v>711.99054932073238</v>
      </c>
      <c r="AV18" s="41">
        <f t="shared" si="14"/>
        <v>223.81076163244089</v>
      </c>
      <c r="AW18" s="41">
        <f t="shared" si="15"/>
        <v>258.90565429844816</v>
      </c>
      <c r="AX18" s="41">
        <f t="shared" si="16"/>
        <v>44.76215232648817</v>
      </c>
      <c r="AY18" s="42">
        <f t="shared" si="17"/>
        <v>27.739891531976589</v>
      </c>
    </row>
    <row r="19" spans="1:51" s="30" customFormat="1" ht="14.25" customHeight="1" x14ac:dyDescent="0.25">
      <c r="A19" s="31" t="s">
        <v>12</v>
      </c>
      <c r="B19" s="61">
        <v>172.88135593220338</v>
      </c>
      <c r="C19" s="62">
        <v>299.46030223075081</v>
      </c>
      <c r="D19" s="72">
        <f t="shared" si="0"/>
        <v>144.51504615753507</v>
      </c>
      <c r="E19" s="73">
        <f t="shared" si="1"/>
        <v>128.25223435948362</v>
      </c>
      <c r="F19" s="74">
        <v>650.84745762711862</v>
      </c>
      <c r="G19" s="72">
        <v>598.92060446150163</v>
      </c>
      <c r="H19" s="72">
        <f t="shared" si="2"/>
        <v>165.16005275146864</v>
      </c>
      <c r="I19" s="73">
        <f t="shared" si="3"/>
        <v>213.7537239324727</v>
      </c>
      <c r="J19" s="74">
        <v>305.08474576271186</v>
      </c>
      <c r="K19" s="72">
        <v>278.80786759414724</v>
      </c>
      <c r="L19" s="67">
        <f t="shared" si="4"/>
        <v>41.29001318786716</v>
      </c>
      <c r="M19" s="67">
        <f t="shared" si="5"/>
        <v>106.87686196623635</v>
      </c>
      <c r="N19" s="74">
        <v>152.54237288135593</v>
      </c>
      <c r="O19" s="72">
        <v>144.56704245622453</v>
      </c>
      <c r="P19" s="67">
        <f t="shared" si="6"/>
        <v>61.935019781800747</v>
      </c>
      <c r="Q19" s="68">
        <f t="shared" si="7"/>
        <v>0</v>
      </c>
      <c r="R19" s="75">
        <v>61.016949152542374</v>
      </c>
      <c r="S19" s="72">
        <v>51.631086591508755</v>
      </c>
      <c r="T19" s="72">
        <f t="shared" si="8"/>
        <v>20.64500659393358</v>
      </c>
      <c r="U19" s="76">
        <f t="shared" si="9"/>
        <v>0</v>
      </c>
      <c r="V19" s="74">
        <v>223.72881355932205</v>
      </c>
      <c r="W19" s="72">
        <v>154.89325977452626</v>
      </c>
      <c r="X19" s="72">
        <f t="shared" si="10"/>
        <v>185.80505934540221</v>
      </c>
      <c r="Y19" s="76">
        <f t="shared" si="11"/>
        <v>171.00297914597814</v>
      </c>
      <c r="Z19" s="152">
        <v>7</v>
      </c>
      <c r="AA19" s="39">
        <v>6</v>
      </c>
      <c r="AB19" s="152">
        <v>8</v>
      </c>
      <c r="AC19" s="39">
        <v>10</v>
      </c>
      <c r="AD19" s="152">
        <v>2</v>
      </c>
      <c r="AE19" s="39">
        <v>5</v>
      </c>
      <c r="AF19" s="43">
        <v>3</v>
      </c>
      <c r="AG19" s="40"/>
      <c r="AH19" s="138">
        <v>1</v>
      </c>
      <c r="AI19" s="40"/>
      <c r="AJ19" s="138">
        <v>9</v>
      </c>
      <c r="AK19" s="40">
        <v>8</v>
      </c>
      <c r="AL19" s="39">
        <v>8341</v>
      </c>
      <c r="AM19" s="40">
        <v>8056</v>
      </c>
      <c r="AN19" s="138">
        <v>42</v>
      </c>
      <c r="AO19" s="40">
        <v>43</v>
      </c>
      <c r="AP19" s="43">
        <v>13</v>
      </c>
      <c r="AQ19" s="40">
        <v>17</v>
      </c>
      <c r="AR19" s="43">
        <v>7</v>
      </c>
      <c r="AS19" s="40">
        <v>6</v>
      </c>
      <c r="AT19" s="41">
        <f t="shared" si="12"/>
        <v>867.09027694521035</v>
      </c>
      <c r="AU19" s="41">
        <f t="shared" si="13"/>
        <v>919.14101290963242</v>
      </c>
      <c r="AV19" s="41">
        <f t="shared" si="14"/>
        <v>268.38508572113653</v>
      </c>
      <c r="AW19" s="41">
        <f t="shared" si="15"/>
        <v>363.38133068520358</v>
      </c>
      <c r="AX19" s="41">
        <f t="shared" si="16"/>
        <v>144.51504615753507</v>
      </c>
      <c r="AY19" s="42">
        <f t="shared" si="17"/>
        <v>128.25223435948362</v>
      </c>
    </row>
    <row r="20" spans="1:51" s="30" customFormat="1" ht="14.25" customHeight="1" x14ac:dyDescent="0.25">
      <c r="A20" s="31" t="s">
        <v>13</v>
      </c>
      <c r="B20" s="61">
        <v>158.37395383058953</v>
      </c>
      <c r="C20" s="62">
        <v>177.92598158932933</v>
      </c>
      <c r="D20" s="72">
        <f t="shared" si="0"/>
        <v>0</v>
      </c>
      <c r="E20" s="73">
        <f t="shared" si="1"/>
        <v>32.084963666852985</v>
      </c>
      <c r="F20" s="74">
        <v>506.79665225788648</v>
      </c>
      <c r="G20" s="72">
        <v>533.77794476798795</v>
      </c>
      <c r="H20" s="72">
        <f t="shared" si="2"/>
        <v>336.0298030867483</v>
      </c>
      <c r="I20" s="73">
        <f t="shared" si="3"/>
        <v>288.7646730016769</v>
      </c>
      <c r="J20" s="74">
        <v>269.23572151200216</v>
      </c>
      <c r="K20" s="72">
        <v>210.27616006011647</v>
      </c>
      <c r="L20" s="67">
        <f t="shared" si="4"/>
        <v>61.096327833954227</v>
      </c>
      <c r="M20" s="67">
        <f t="shared" si="5"/>
        <v>160.42481833426496</v>
      </c>
      <c r="N20" s="74">
        <v>126.69916306447162</v>
      </c>
      <c r="O20" s="72">
        <v>80.87544617696787</v>
      </c>
      <c r="P20" s="67">
        <f t="shared" si="6"/>
        <v>91.644491750931351</v>
      </c>
      <c r="Q20" s="68">
        <f t="shared" si="7"/>
        <v>32.084963666852985</v>
      </c>
      <c r="R20" s="75">
        <v>47.512186149176856</v>
      </c>
      <c r="S20" s="72">
        <v>48.525267706180728</v>
      </c>
      <c r="T20" s="72">
        <f t="shared" si="8"/>
        <v>30.548163916977114</v>
      </c>
      <c r="U20" s="76">
        <f t="shared" si="9"/>
        <v>64.169927333705971</v>
      </c>
      <c r="V20" s="74">
        <v>63.34958153223581</v>
      </c>
      <c r="W20" s="72">
        <v>32.350178470787149</v>
      </c>
      <c r="X20" s="72">
        <f t="shared" si="10"/>
        <v>91.644491750931351</v>
      </c>
      <c r="Y20" s="76">
        <f t="shared" si="11"/>
        <v>32.084963666852985</v>
      </c>
      <c r="Z20" s="152"/>
      <c r="AA20" s="39">
        <v>1</v>
      </c>
      <c r="AB20" s="152">
        <v>11</v>
      </c>
      <c r="AC20" s="39">
        <v>9</v>
      </c>
      <c r="AD20" s="152">
        <v>2</v>
      </c>
      <c r="AE20" s="39">
        <v>5</v>
      </c>
      <c r="AF20" s="43">
        <v>3</v>
      </c>
      <c r="AG20" s="40">
        <v>1</v>
      </c>
      <c r="AH20" s="138">
        <v>1</v>
      </c>
      <c r="AI20" s="40">
        <v>2</v>
      </c>
      <c r="AJ20" s="138">
        <v>3</v>
      </c>
      <c r="AK20" s="40">
        <v>1</v>
      </c>
      <c r="AL20" s="39">
        <v>5637</v>
      </c>
      <c r="AM20" s="40">
        <v>5367</v>
      </c>
      <c r="AN20" s="138">
        <v>28</v>
      </c>
      <c r="AO20" s="40">
        <v>18</v>
      </c>
      <c r="AP20" s="43">
        <v>11</v>
      </c>
      <c r="AQ20" s="40">
        <v>4</v>
      </c>
      <c r="AR20" s="43"/>
      <c r="AS20" s="40">
        <v>1</v>
      </c>
      <c r="AT20" s="41">
        <f t="shared" si="12"/>
        <v>855.34858967535922</v>
      </c>
      <c r="AU20" s="41">
        <f t="shared" si="13"/>
        <v>577.52934600335379</v>
      </c>
      <c r="AV20" s="41">
        <f t="shared" si="14"/>
        <v>336.0298030867483</v>
      </c>
      <c r="AW20" s="41">
        <f t="shared" si="15"/>
        <v>128.33985466741194</v>
      </c>
      <c r="AX20" s="41">
        <f t="shared" si="16"/>
        <v>0</v>
      </c>
      <c r="AY20" s="42">
        <f t="shared" si="17"/>
        <v>32.084963666852985</v>
      </c>
    </row>
    <row r="21" spans="1:51" s="30" customFormat="1" ht="14.25" customHeight="1" x14ac:dyDescent="0.25">
      <c r="A21" s="31" t="s">
        <v>14</v>
      </c>
      <c r="B21" s="61">
        <v>168.64991920082269</v>
      </c>
      <c r="C21" s="62">
        <v>298.8101140307387</v>
      </c>
      <c r="D21" s="72">
        <f t="shared" si="0"/>
        <v>116.63280116110303</v>
      </c>
      <c r="E21" s="73">
        <f t="shared" si="1"/>
        <v>138.43834790473318</v>
      </c>
      <c r="F21" s="74">
        <v>624.00470104304384</v>
      </c>
      <c r="G21" s="72">
        <v>597.62022806147741</v>
      </c>
      <c r="H21" s="72">
        <f t="shared" si="2"/>
        <v>166.61828737300434</v>
      </c>
      <c r="I21" s="73">
        <f t="shared" si="3"/>
        <v>224.9623153451914</v>
      </c>
      <c r="J21" s="74">
        <v>286.70486264139856</v>
      </c>
      <c r="K21" s="72">
        <v>332.9598413485374</v>
      </c>
      <c r="L21" s="67">
        <f t="shared" si="4"/>
        <v>83.309143686502168</v>
      </c>
      <c r="M21" s="67">
        <f t="shared" si="5"/>
        <v>69.219173952366589</v>
      </c>
      <c r="N21" s="74">
        <v>286.70486264139856</v>
      </c>
      <c r="O21" s="72">
        <v>187.82350024789292</v>
      </c>
      <c r="P21" s="67">
        <f t="shared" si="6"/>
        <v>49.985486211901303</v>
      </c>
      <c r="Q21" s="68">
        <f t="shared" si="7"/>
        <v>86.52396744045825</v>
      </c>
      <c r="R21" s="75">
        <v>118.05494344057587</v>
      </c>
      <c r="S21" s="72">
        <v>51.224590976698067</v>
      </c>
      <c r="T21" s="72">
        <f t="shared" si="8"/>
        <v>49.985486211901303</v>
      </c>
      <c r="U21" s="76">
        <f t="shared" si="9"/>
        <v>0</v>
      </c>
      <c r="V21" s="74">
        <v>118.05494344057587</v>
      </c>
      <c r="W21" s="72">
        <v>59.762022806147741</v>
      </c>
      <c r="X21" s="72">
        <f t="shared" si="10"/>
        <v>99.970972423802607</v>
      </c>
      <c r="Y21" s="76">
        <f t="shared" si="11"/>
        <v>69.219173952366589</v>
      </c>
      <c r="Z21" s="152">
        <v>7</v>
      </c>
      <c r="AA21" s="39">
        <v>8</v>
      </c>
      <c r="AB21" s="152">
        <v>10</v>
      </c>
      <c r="AC21" s="39">
        <v>13</v>
      </c>
      <c r="AD21" s="152">
        <v>5</v>
      </c>
      <c r="AE21" s="39">
        <v>4</v>
      </c>
      <c r="AF21" s="43">
        <v>3</v>
      </c>
      <c r="AG21" s="40">
        <v>5</v>
      </c>
      <c r="AH21" s="138">
        <v>3</v>
      </c>
      <c r="AI21" s="40"/>
      <c r="AJ21" s="138">
        <v>6</v>
      </c>
      <c r="AK21" s="40">
        <v>4</v>
      </c>
      <c r="AL21" s="39">
        <v>10335</v>
      </c>
      <c r="AM21" s="40">
        <v>9951</v>
      </c>
      <c r="AN21" s="138">
        <v>46</v>
      </c>
      <c r="AO21" s="40">
        <v>41</v>
      </c>
      <c r="AP21" s="43">
        <v>18</v>
      </c>
      <c r="AQ21" s="40">
        <v>14</v>
      </c>
      <c r="AR21" s="43">
        <v>7</v>
      </c>
      <c r="AS21" s="40">
        <v>8</v>
      </c>
      <c r="AT21" s="41">
        <f t="shared" si="12"/>
        <v>766.44412191582001</v>
      </c>
      <c r="AU21" s="41">
        <f t="shared" si="13"/>
        <v>709.49653301175761</v>
      </c>
      <c r="AV21" s="41">
        <f t="shared" si="14"/>
        <v>299.91291727140782</v>
      </c>
      <c r="AW21" s="41">
        <f t="shared" si="15"/>
        <v>242.26710883328306</v>
      </c>
      <c r="AX21" s="41">
        <f t="shared" si="16"/>
        <v>116.63280116110303</v>
      </c>
      <c r="AY21" s="42">
        <f t="shared" si="17"/>
        <v>138.43834790473318</v>
      </c>
    </row>
    <row r="22" spans="1:51" s="30" customFormat="1" ht="14.25" customHeight="1" x14ac:dyDescent="0.25">
      <c r="A22" s="31" t="s">
        <v>15</v>
      </c>
      <c r="B22" s="61">
        <v>164.25202691961209</v>
      </c>
      <c r="C22" s="62">
        <v>196.6074049910292</v>
      </c>
      <c r="D22" s="72">
        <f t="shared" si="0"/>
        <v>34.574841883345044</v>
      </c>
      <c r="E22" s="73">
        <f t="shared" si="1"/>
        <v>72.239119035133726</v>
      </c>
      <c r="F22" s="74">
        <v>620.50765725186795</v>
      </c>
      <c r="G22" s="72">
        <v>514.92415592888597</v>
      </c>
      <c r="H22" s="72">
        <f t="shared" si="2"/>
        <v>207.44905130007027</v>
      </c>
      <c r="I22" s="73">
        <f t="shared" si="3"/>
        <v>234.77713686418457</v>
      </c>
      <c r="J22" s="74">
        <v>246.37804037941817</v>
      </c>
      <c r="K22" s="72">
        <v>234.05643451313</v>
      </c>
      <c r="L22" s="67">
        <f t="shared" si="4"/>
        <v>69.149683766690089</v>
      </c>
      <c r="M22" s="67">
        <f t="shared" si="5"/>
        <v>126.418458311484</v>
      </c>
      <c r="N22" s="74">
        <v>246.37804037941817</v>
      </c>
      <c r="O22" s="72">
        <v>187.24514761050398</v>
      </c>
      <c r="P22" s="67">
        <f t="shared" si="6"/>
        <v>17.287420941672522</v>
      </c>
      <c r="Q22" s="68">
        <f t="shared" si="7"/>
        <v>54.179339276350291</v>
      </c>
      <c r="R22" s="75">
        <v>191.62736473954746</v>
      </c>
      <c r="S22" s="72">
        <v>74.898059044201602</v>
      </c>
      <c r="T22" s="72">
        <f t="shared" si="8"/>
        <v>34.574841883345044</v>
      </c>
      <c r="U22" s="76">
        <f t="shared" si="9"/>
        <v>72.239119035133726</v>
      </c>
      <c r="V22" s="74">
        <v>54.7506756398707</v>
      </c>
      <c r="W22" s="72">
        <v>46.811286902625994</v>
      </c>
      <c r="X22" s="72">
        <f t="shared" si="10"/>
        <v>34.574841883345044</v>
      </c>
      <c r="Y22" s="76">
        <f t="shared" si="11"/>
        <v>54.179339276350291</v>
      </c>
      <c r="Z22" s="152">
        <v>2</v>
      </c>
      <c r="AA22" s="39">
        <v>4</v>
      </c>
      <c r="AB22" s="152">
        <v>12</v>
      </c>
      <c r="AC22" s="39">
        <v>13</v>
      </c>
      <c r="AD22" s="152">
        <v>4</v>
      </c>
      <c r="AE22" s="39">
        <v>7</v>
      </c>
      <c r="AF22" s="43">
        <v>1</v>
      </c>
      <c r="AG22" s="40">
        <v>3</v>
      </c>
      <c r="AH22" s="138">
        <v>2</v>
      </c>
      <c r="AI22" s="40">
        <v>4</v>
      </c>
      <c r="AJ22" s="138">
        <v>2</v>
      </c>
      <c r="AK22" s="40">
        <v>3</v>
      </c>
      <c r="AL22" s="39">
        <v>9961</v>
      </c>
      <c r="AM22" s="40">
        <v>9535</v>
      </c>
      <c r="AN22" s="138">
        <v>27</v>
      </c>
      <c r="AO22" s="40">
        <v>45</v>
      </c>
      <c r="AP22" s="43">
        <v>7</v>
      </c>
      <c r="AQ22" s="40">
        <v>16</v>
      </c>
      <c r="AR22" s="43">
        <v>2</v>
      </c>
      <c r="AS22" s="40">
        <v>4</v>
      </c>
      <c r="AT22" s="41">
        <f t="shared" si="12"/>
        <v>466.76036542515811</v>
      </c>
      <c r="AU22" s="41">
        <f t="shared" si="13"/>
        <v>812.69008914525432</v>
      </c>
      <c r="AV22" s="41">
        <f t="shared" si="14"/>
        <v>121.01194659170766</v>
      </c>
      <c r="AW22" s="41">
        <f t="shared" si="15"/>
        <v>288.9564761405349</v>
      </c>
      <c r="AX22" s="41">
        <f t="shared" si="16"/>
        <v>34.574841883345044</v>
      </c>
      <c r="AY22" s="42">
        <f t="shared" si="17"/>
        <v>72.239119035133726</v>
      </c>
    </row>
    <row r="23" spans="1:51" s="30" customFormat="1" ht="14.25" customHeight="1" x14ac:dyDescent="0.25">
      <c r="A23" s="31" t="s">
        <v>16</v>
      </c>
      <c r="B23" s="61">
        <v>218.8751191611058</v>
      </c>
      <c r="C23" s="62">
        <v>259.42106962229639</v>
      </c>
      <c r="D23" s="72">
        <f t="shared" si="0"/>
        <v>74.320241691842895</v>
      </c>
      <c r="E23" s="73">
        <f t="shared" si="1"/>
        <v>154.99549954995501</v>
      </c>
      <c r="F23" s="74">
        <v>784.30251032729586</v>
      </c>
      <c r="G23" s="72">
        <v>759.73313246529642</v>
      </c>
      <c r="H23" s="72">
        <f t="shared" si="2"/>
        <v>334.44108761329301</v>
      </c>
      <c r="I23" s="73">
        <f t="shared" si="3"/>
        <v>387.48874887488745</v>
      </c>
      <c r="J23" s="74">
        <v>419.51064505878617</v>
      </c>
      <c r="K23" s="72">
        <v>296.48122242548158</v>
      </c>
      <c r="L23" s="67">
        <f t="shared" si="4"/>
        <v>37.160120845921448</v>
      </c>
      <c r="M23" s="67">
        <f t="shared" si="5"/>
        <v>77.497749774977507</v>
      </c>
      <c r="N23" s="74">
        <v>145.91674610740387</v>
      </c>
      <c r="O23" s="72">
        <v>240.89099322070376</v>
      </c>
      <c r="P23" s="67">
        <f t="shared" si="6"/>
        <v>74.320241691842895</v>
      </c>
      <c r="Q23" s="68">
        <f t="shared" si="7"/>
        <v>116.24662466246625</v>
      </c>
      <c r="R23" s="75">
        <v>109.4375595805529</v>
      </c>
      <c r="S23" s="72">
        <v>129.71053481114819</v>
      </c>
      <c r="T23" s="72">
        <f t="shared" si="8"/>
        <v>148.64048338368579</v>
      </c>
      <c r="U23" s="76">
        <f t="shared" si="9"/>
        <v>38.748874887488753</v>
      </c>
      <c r="V23" s="74">
        <v>109.4375595805529</v>
      </c>
      <c r="W23" s="72">
        <v>185.30076401592598</v>
      </c>
      <c r="X23" s="72">
        <f t="shared" si="10"/>
        <v>148.64048338368579</v>
      </c>
      <c r="Y23" s="76">
        <f t="shared" si="11"/>
        <v>116.24662466246625</v>
      </c>
      <c r="Z23" s="152">
        <v>2</v>
      </c>
      <c r="AA23" s="39">
        <v>4</v>
      </c>
      <c r="AB23" s="152">
        <v>9</v>
      </c>
      <c r="AC23" s="39">
        <v>10</v>
      </c>
      <c r="AD23" s="152">
        <v>1</v>
      </c>
      <c r="AE23" s="39">
        <v>2</v>
      </c>
      <c r="AF23" s="43">
        <v>2</v>
      </c>
      <c r="AG23" s="40">
        <v>3</v>
      </c>
      <c r="AH23" s="138">
        <v>4</v>
      </c>
      <c r="AI23" s="40">
        <v>1</v>
      </c>
      <c r="AJ23" s="138">
        <v>4</v>
      </c>
      <c r="AK23" s="40">
        <v>3</v>
      </c>
      <c r="AL23" s="39">
        <v>4634</v>
      </c>
      <c r="AM23" s="40">
        <v>4444</v>
      </c>
      <c r="AN23" s="138">
        <v>25</v>
      </c>
      <c r="AO23" s="40">
        <v>32</v>
      </c>
      <c r="AP23" s="43">
        <v>4</v>
      </c>
      <c r="AQ23" s="40">
        <v>9</v>
      </c>
      <c r="AR23" s="43">
        <v>2</v>
      </c>
      <c r="AS23" s="40">
        <v>4</v>
      </c>
      <c r="AT23" s="41">
        <f t="shared" si="12"/>
        <v>929.00302114803628</v>
      </c>
      <c r="AU23" s="41">
        <f t="shared" si="13"/>
        <v>1239.9639963996401</v>
      </c>
      <c r="AV23" s="41">
        <f t="shared" si="14"/>
        <v>148.64048338368579</v>
      </c>
      <c r="AW23" s="41">
        <f t="shared" si="15"/>
        <v>348.73987398739877</v>
      </c>
      <c r="AX23" s="41">
        <f t="shared" si="16"/>
        <v>74.320241691842895</v>
      </c>
      <c r="AY23" s="42">
        <f t="shared" si="17"/>
        <v>154.99549954995501</v>
      </c>
    </row>
    <row r="24" spans="1:51" s="30" customFormat="1" ht="14.25" customHeight="1" x14ac:dyDescent="0.25">
      <c r="A24" s="31" t="s">
        <v>17</v>
      </c>
      <c r="B24" s="61">
        <v>191.24833407374499</v>
      </c>
      <c r="C24" s="62">
        <v>212.78364412491575</v>
      </c>
      <c r="D24" s="72">
        <f t="shared" si="0"/>
        <v>38.540734109221127</v>
      </c>
      <c r="E24" s="73">
        <f t="shared" si="1"/>
        <v>160.18604651162789</v>
      </c>
      <c r="F24" s="74">
        <v>535.49533540648599</v>
      </c>
      <c r="G24" s="72">
        <v>638.35093237474723</v>
      </c>
      <c r="H24" s="72">
        <f t="shared" si="2"/>
        <v>38.540734109221127</v>
      </c>
      <c r="I24" s="73">
        <f t="shared" si="3"/>
        <v>200.23255813953486</v>
      </c>
      <c r="J24" s="74">
        <v>152.99866725899599</v>
      </c>
      <c r="K24" s="72">
        <v>212.78364412491575</v>
      </c>
      <c r="L24" s="67">
        <f t="shared" si="4"/>
        <v>0</v>
      </c>
      <c r="M24" s="67">
        <f t="shared" si="5"/>
        <v>0</v>
      </c>
      <c r="N24" s="74">
        <v>172.12350066637049</v>
      </c>
      <c r="O24" s="72">
        <v>135.40777353403729</v>
      </c>
      <c r="P24" s="67">
        <f t="shared" si="6"/>
        <v>0</v>
      </c>
      <c r="Q24" s="68">
        <f t="shared" si="7"/>
        <v>80.093023255813947</v>
      </c>
      <c r="R24" s="75">
        <v>133.8738338516215</v>
      </c>
      <c r="S24" s="72">
        <v>77.375870590878449</v>
      </c>
      <c r="T24" s="72">
        <f t="shared" si="8"/>
        <v>38.540734109221127</v>
      </c>
      <c r="U24" s="76">
        <f t="shared" si="9"/>
        <v>40.046511627906973</v>
      </c>
      <c r="V24" s="74">
        <v>76.499333629497997</v>
      </c>
      <c r="W24" s="72">
        <v>96.719838238598072</v>
      </c>
      <c r="X24" s="72">
        <f t="shared" si="10"/>
        <v>38.540734109221127</v>
      </c>
      <c r="Y24" s="76">
        <f t="shared" si="11"/>
        <v>80.093023255813947</v>
      </c>
      <c r="Z24" s="152">
        <v>1</v>
      </c>
      <c r="AA24" s="39">
        <v>4</v>
      </c>
      <c r="AB24" s="152">
        <v>1</v>
      </c>
      <c r="AC24" s="39">
        <v>5</v>
      </c>
      <c r="AD24" s="152"/>
      <c r="AE24" s="39"/>
      <c r="AF24" s="43"/>
      <c r="AG24" s="40">
        <v>2</v>
      </c>
      <c r="AH24" s="138">
        <v>1</v>
      </c>
      <c r="AI24" s="40">
        <v>1</v>
      </c>
      <c r="AJ24" s="138">
        <v>1</v>
      </c>
      <c r="AK24" s="40">
        <v>2</v>
      </c>
      <c r="AL24" s="39">
        <v>4468</v>
      </c>
      <c r="AM24" s="40">
        <v>4300</v>
      </c>
      <c r="AN24" s="138">
        <v>15</v>
      </c>
      <c r="AO24" s="40">
        <v>26</v>
      </c>
      <c r="AP24" s="43">
        <v>8</v>
      </c>
      <c r="AQ24" s="40">
        <v>9</v>
      </c>
      <c r="AR24" s="43">
        <v>1</v>
      </c>
      <c r="AS24" s="40">
        <v>4</v>
      </c>
      <c r="AT24" s="41">
        <f t="shared" si="12"/>
        <v>578.111011638317</v>
      </c>
      <c r="AU24" s="41">
        <f t="shared" si="13"/>
        <v>1041.2093023255813</v>
      </c>
      <c r="AV24" s="41">
        <f t="shared" si="14"/>
        <v>308.32587287376901</v>
      </c>
      <c r="AW24" s="41">
        <f t="shared" si="15"/>
        <v>360.41860465116275</v>
      </c>
      <c r="AX24" s="41">
        <f t="shared" si="16"/>
        <v>38.540734109221127</v>
      </c>
      <c r="AY24" s="42">
        <f t="shared" si="17"/>
        <v>160.18604651162789</v>
      </c>
    </row>
    <row r="25" spans="1:51" s="30" customFormat="1" ht="14.25" customHeight="1" x14ac:dyDescent="0.25">
      <c r="A25" s="31" t="s">
        <v>18</v>
      </c>
      <c r="B25" s="61">
        <v>240.43848964677221</v>
      </c>
      <c r="C25" s="62">
        <v>159.0738423028786</v>
      </c>
      <c r="D25" s="72">
        <f t="shared" si="0"/>
        <v>133.44403852540685</v>
      </c>
      <c r="E25" s="73">
        <f t="shared" si="1"/>
        <v>67.921338817828371</v>
      </c>
      <c r="F25" s="74">
        <v>526.9183922046285</v>
      </c>
      <c r="G25" s="72">
        <v>620.90112640800999</v>
      </c>
      <c r="H25" s="72">
        <f t="shared" si="2"/>
        <v>171.57090667552308</v>
      </c>
      <c r="I25" s="73">
        <f t="shared" si="3"/>
        <v>135.84267763565674</v>
      </c>
      <c r="J25" s="74">
        <v>143.23995127892812</v>
      </c>
      <c r="K25" s="72">
        <v>210.38798498122654</v>
      </c>
      <c r="L25" s="67">
        <f t="shared" si="4"/>
        <v>28.595151112587182</v>
      </c>
      <c r="M25" s="67">
        <f t="shared" si="5"/>
        <v>38.812193610187634</v>
      </c>
      <c r="N25" s="74">
        <v>189.28136419001217</v>
      </c>
      <c r="O25" s="72">
        <v>169.3366708385482</v>
      </c>
      <c r="P25" s="67">
        <f t="shared" si="6"/>
        <v>19.063434075058122</v>
      </c>
      <c r="Q25" s="68">
        <f t="shared" si="7"/>
        <v>9.7030484025469086</v>
      </c>
      <c r="R25" s="75">
        <v>71.619975639464059</v>
      </c>
      <c r="S25" s="72">
        <v>51.314142678347935</v>
      </c>
      <c r="T25" s="72">
        <f t="shared" si="8"/>
        <v>9.5317170375290612</v>
      </c>
      <c r="U25" s="76">
        <f t="shared" si="9"/>
        <v>48.515242012734547</v>
      </c>
      <c r="V25" s="74">
        <v>76.735688185140077</v>
      </c>
      <c r="W25" s="72">
        <v>46.182728410513143</v>
      </c>
      <c r="X25" s="72">
        <f t="shared" si="10"/>
        <v>76.253736300232489</v>
      </c>
      <c r="Y25" s="76">
        <f t="shared" si="11"/>
        <v>58.218290415281459</v>
      </c>
      <c r="Z25" s="152">
        <v>14</v>
      </c>
      <c r="AA25" s="39">
        <v>7</v>
      </c>
      <c r="AB25" s="152">
        <v>18</v>
      </c>
      <c r="AC25" s="39">
        <v>14</v>
      </c>
      <c r="AD25" s="152">
        <v>3</v>
      </c>
      <c r="AE25" s="39">
        <v>4</v>
      </c>
      <c r="AF25" s="43">
        <v>2</v>
      </c>
      <c r="AG25" s="40">
        <v>1</v>
      </c>
      <c r="AH25" s="138">
        <v>1</v>
      </c>
      <c r="AI25" s="40">
        <v>5</v>
      </c>
      <c r="AJ25" s="138">
        <v>8</v>
      </c>
      <c r="AK25" s="40">
        <v>6</v>
      </c>
      <c r="AL25" s="39">
        <v>18066</v>
      </c>
      <c r="AM25" s="40">
        <v>17747</v>
      </c>
      <c r="AN25" s="138">
        <v>62</v>
      </c>
      <c r="AO25" s="40">
        <v>66</v>
      </c>
      <c r="AP25" s="43">
        <v>18</v>
      </c>
      <c r="AQ25" s="40">
        <v>24</v>
      </c>
      <c r="AR25" s="43">
        <v>14</v>
      </c>
      <c r="AS25" s="40">
        <v>7</v>
      </c>
      <c r="AT25" s="41">
        <f t="shared" si="12"/>
        <v>590.96645632680168</v>
      </c>
      <c r="AU25" s="41">
        <f t="shared" si="13"/>
        <v>640.401194568096</v>
      </c>
      <c r="AV25" s="41">
        <f t="shared" si="14"/>
        <v>171.57090667552308</v>
      </c>
      <c r="AW25" s="41">
        <f t="shared" si="15"/>
        <v>232.87316166112583</v>
      </c>
      <c r="AX25" s="41">
        <f t="shared" si="16"/>
        <v>133.44403852540685</v>
      </c>
      <c r="AY25" s="42">
        <f t="shared" si="17"/>
        <v>67.921338817828371</v>
      </c>
    </row>
    <row r="26" spans="1:51" s="30" customFormat="1" ht="14.25" customHeight="1" x14ac:dyDescent="0.25">
      <c r="A26" s="31" t="s">
        <v>19</v>
      </c>
      <c r="B26" s="61">
        <v>149.49609330766617</v>
      </c>
      <c r="C26" s="62">
        <v>197.65840220385675</v>
      </c>
      <c r="D26" s="72">
        <f t="shared" si="0"/>
        <v>116.05337646583098</v>
      </c>
      <c r="E26" s="73">
        <f t="shared" si="1"/>
        <v>132.10126229165215</v>
      </c>
      <c r="F26" s="74">
        <v>422.48895934775226</v>
      </c>
      <c r="G26" s="72">
        <v>349.19651056014692</v>
      </c>
      <c r="H26" s="72">
        <f t="shared" si="2"/>
        <v>243.71209057824501</v>
      </c>
      <c r="I26" s="73">
        <f t="shared" si="3"/>
        <v>168.12887928028454</v>
      </c>
      <c r="J26" s="74">
        <v>201.49473445815877</v>
      </c>
      <c r="K26" s="72">
        <v>171.30394857667585</v>
      </c>
      <c r="L26" s="67">
        <f t="shared" si="4"/>
        <v>58.02668823291549</v>
      </c>
      <c r="M26" s="67">
        <f t="shared" si="5"/>
        <v>60.046028314387335</v>
      </c>
      <c r="N26" s="74">
        <v>136.49643302004301</v>
      </c>
      <c r="O26" s="72">
        <v>105.41781450872359</v>
      </c>
      <c r="P26" s="67">
        <f t="shared" si="6"/>
        <v>58.02668823291549</v>
      </c>
      <c r="Q26" s="68">
        <f t="shared" si="7"/>
        <v>36.027616988632403</v>
      </c>
      <c r="R26" s="75">
        <v>25.999320575246291</v>
      </c>
      <c r="S26" s="72">
        <v>46.120293847566572</v>
      </c>
      <c r="T26" s="72">
        <f t="shared" si="8"/>
        <v>11.605337646583099</v>
      </c>
      <c r="U26" s="76">
        <f t="shared" si="9"/>
        <v>24.018411325754933</v>
      </c>
      <c r="V26" s="74">
        <v>123.49677273241988</v>
      </c>
      <c r="W26" s="72">
        <v>59.297520661157023</v>
      </c>
      <c r="X26" s="72">
        <f t="shared" si="10"/>
        <v>92.842701172664789</v>
      </c>
      <c r="Y26" s="76">
        <f t="shared" si="11"/>
        <v>48.036822651509866</v>
      </c>
      <c r="Z26" s="152">
        <v>10</v>
      </c>
      <c r="AA26" s="39">
        <v>11</v>
      </c>
      <c r="AB26" s="152">
        <v>21</v>
      </c>
      <c r="AC26" s="39">
        <v>14</v>
      </c>
      <c r="AD26" s="152">
        <v>5</v>
      </c>
      <c r="AE26" s="39">
        <v>5</v>
      </c>
      <c r="AF26" s="43">
        <v>5</v>
      </c>
      <c r="AG26" s="40">
        <v>3</v>
      </c>
      <c r="AH26" s="138">
        <v>1</v>
      </c>
      <c r="AI26" s="40">
        <v>2</v>
      </c>
      <c r="AJ26" s="138">
        <v>8</v>
      </c>
      <c r="AK26" s="40">
        <v>4</v>
      </c>
      <c r="AL26" s="39">
        <v>14838</v>
      </c>
      <c r="AM26" s="40">
        <v>14339</v>
      </c>
      <c r="AN26" s="138">
        <v>64</v>
      </c>
      <c r="AO26" s="40">
        <v>56</v>
      </c>
      <c r="AP26" s="43">
        <v>17</v>
      </c>
      <c r="AQ26" s="40">
        <v>17</v>
      </c>
      <c r="AR26" s="43">
        <v>10</v>
      </c>
      <c r="AS26" s="40">
        <v>11</v>
      </c>
      <c r="AT26" s="41">
        <f t="shared" si="12"/>
        <v>742.74160938131831</v>
      </c>
      <c r="AU26" s="41">
        <f t="shared" si="13"/>
        <v>672.51551712113815</v>
      </c>
      <c r="AV26" s="41">
        <f t="shared" si="14"/>
        <v>197.29073999191266</v>
      </c>
      <c r="AW26" s="41">
        <f t="shared" si="15"/>
        <v>204.15649626891695</v>
      </c>
      <c r="AX26" s="41">
        <f t="shared" si="16"/>
        <v>116.05337646583098</v>
      </c>
      <c r="AY26" s="42">
        <f t="shared" si="17"/>
        <v>132.10126229165215</v>
      </c>
    </row>
    <row r="27" spans="1:51" s="30" customFormat="1" ht="14.25" customHeight="1" x14ac:dyDescent="0.25">
      <c r="A27" s="31" t="s">
        <v>20</v>
      </c>
      <c r="B27" s="61">
        <v>169.57163958641064</v>
      </c>
      <c r="C27" s="62">
        <v>191.64880461665294</v>
      </c>
      <c r="D27" s="72">
        <f t="shared" si="0"/>
        <v>52.304654871288626</v>
      </c>
      <c r="E27" s="73">
        <f t="shared" si="1"/>
        <v>146.84859291417939</v>
      </c>
      <c r="F27" s="74">
        <v>452.19103889709498</v>
      </c>
      <c r="G27" s="72">
        <v>617.53503709810389</v>
      </c>
      <c r="H27" s="72">
        <f t="shared" si="2"/>
        <v>117.68547346039942</v>
      </c>
      <c r="I27" s="73">
        <f t="shared" si="3"/>
        <v>200.24808124660828</v>
      </c>
      <c r="J27" s="74">
        <v>190.76809453471196</v>
      </c>
      <c r="K27" s="72">
        <v>248.43363561417968</v>
      </c>
      <c r="L27" s="67">
        <f t="shared" si="4"/>
        <v>26.152327435644313</v>
      </c>
      <c r="M27" s="67">
        <f t="shared" si="5"/>
        <v>53.399488332428866</v>
      </c>
      <c r="N27" s="74">
        <v>197.83357951747905</v>
      </c>
      <c r="O27" s="72">
        <v>212.94311624072549</v>
      </c>
      <c r="P27" s="67">
        <f t="shared" si="6"/>
        <v>26.152327435644313</v>
      </c>
      <c r="Q27" s="68">
        <f t="shared" si="7"/>
        <v>13.349872083107217</v>
      </c>
      <c r="R27" s="75">
        <v>56.523879862136873</v>
      </c>
      <c r="S27" s="72">
        <v>78.079142621599331</v>
      </c>
      <c r="T27" s="72">
        <f t="shared" si="8"/>
        <v>39.228491153466472</v>
      </c>
      <c r="U27" s="76">
        <f t="shared" si="9"/>
        <v>0</v>
      </c>
      <c r="V27" s="74">
        <v>63.589364844903983</v>
      </c>
      <c r="W27" s="72">
        <v>78.079142621599331</v>
      </c>
      <c r="X27" s="72">
        <f t="shared" si="10"/>
        <v>39.228491153466472</v>
      </c>
      <c r="Y27" s="76">
        <f t="shared" si="11"/>
        <v>80.099232498643303</v>
      </c>
      <c r="Z27" s="152">
        <v>4</v>
      </c>
      <c r="AA27" s="39">
        <v>11</v>
      </c>
      <c r="AB27" s="152">
        <v>9</v>
      </c>
      <c r="AC27" s="39">
        <v>15</v>
      </c>
      <c r="AD27" s="152">
        <v>2</v>
      </c>
      <c r="AE27" s="39">
        <v>4</v>
      </c>
      <c r="AF27" s="43">
        <v>2</v>
      </c>
      <c r="AG27" s="40">
        <v>1</v>
      </c>
      <c r="AH27" s="138">
        <v>3</v>
      </c>
      <c r="AI27" s="40"/>
      <c r="AJ27" s="138">
        <v>3</v>
      </c>
      <c r="AK27" s="40">
        <v>6</v>
      </c>
      <c r="AL27" s="39">
        <v>13169</v>
      </c>
      <c r="AM27" s="40">
        <v>12899</v>
      </c>
      <c r="AN27" s="138">
        <v>39</v>
      </c>
      <c r="AO27" s="40">
        <v>53</v>
      </c>
      <c r="AP27" s="43">
        <v>14</v>
      </c>
      <c r="AQ27" s="40">
        <v>15</v>
      </c>
      <c r="AR27" s="43">
        <v>4</v>
      </c>
      <c r="AS27" s="40">
        <v>11</v>
      </c>
      <c r="AT27" s="41">
        <f t="shared" si="12"/>
        <v>509.97038499506414</v>
      </c>
      <c r="AU27" s="41">
        <f t="shared" si="13"/>
        <v>707.54322040468253</v>
      </c>
      <c r="AV27" s="41">
        <f t="shared" si="14"/>
        <v>183.0662920495102</v>
      </c>
      <c r="AW27" s="41">
        <f t="shared" si="15"/>
        <v>200.24808124660828</v>
      </c>
      <c r="AX27" s="41">
        <f t="shared" si="16"/>
        <v>52.304654871288626</v>
      </c>
      <c r="AY27" s="42">
        <f t="shared" si="17"/>
        <v>146.84859291417939</v>
      </c>
    </row>
    <row r="28" spans="1:51" s="30" customFormat="1" ht="14.25" customHeight="1" x14ac:dyDescent="0.25">
      <c r="A28" s="31" t="s">
        <v>21</v>
      </c>
      <c r="B28" s="61">
        <v>214.07669503681743</v>
      </c>
      <c r="C28" s="62">
        <v>285.04381694255113</v>
      </c>
      <c r="D28" s="72">
        <f t="shared" si="0"/>
        <v>132.81912842267641</v>
      </c>
      <c r="E28" s="73">
        <f t="shared" si="1"/>
        <v>278.47180109157063</v>
      </c>
      <c r="F28" s="74">
        <v>675.16496126996276</v>
      </c>
      <c r="G28" s="72">
        <v>486.25121713729305</v>
      </c>
      <c r="H28" s="72">
        <f t="shared" si="2"/>
        <v>298.84303895102198</v>
      </c>
      <c r="I28" s="73">
        <f t="shared" si="3"/>
        <v>174.04487568223163</v>
      </c>
      <c r="J28" s="74">
        <v>395.21851391412451</v>
      </c>
      <c r="K28" s="72">
        <v>217.97468354430382</v>
      </c>
      <c r="L28" s="67">
        <f t="shared" si="4"/>
        <v>99.614346317007332</v>
      </c>
      <c r="M28" s="67">
        <f t="shared" si="5"/>
        <v>69.617950272892656</v>
      </c>
      <c r="N28" s="74">
        <v>181.14181887730706</v>
      </c>
      <c r="O28" s="72">
        <v>251.50925024342743</v>
      </c>
      <c r="P28" s="67">
        <f t="shared" si="6"/>
        <v>132.81912842267641</v>
      </c>
      <c r="Q28" s="68">
        <f t="shared" si="7"/>
        <v>104.42692540933899</v>
      </c>
      <c r="R28" s="75">
        <v>65.869752319020748</v>
      </c>
      <c r="S28" s="72">
        <v>100.60370009737098</v>
      </c>
      <c r="T28" s="72">
        <f t="shared" si="8"/>
        <v>0</v>
      </c>
      <c r="U28" s="76">
        <f t="shared" si="9"/>
        <v>0</v>
      </c>
      <c r="V28" s="74">
        <v>49.402314239265564</v>
      </c>
      <c r="W28" s="72">
        <v>167.67283349561831</v>
      </c>
      <c r="X28" s="72">
        <f t="shared" si="10"/>
        <v>0</v>
      </c>
      <c r="Y28" s="76">
        <f t="shared" si="11"/>
        <v>139.23590054578531</v>
      </c>
      <c r="Z28" s="152">
        <v>4</v>
      </c>
      <c r="AA28" s="39">
        <v>8</v>
      </c>
      <c r="AB28" s="152">
        <v>9</v>
      </c>
      <c r="AC28" s="39">
        <v>5</v>
      </c>
      <c r="AD28" s="152">
        <v>3</v>
      </c>
      <c r="AE28" s="39">
        <v>2</v>
      </c>
      <c r="AF28" s="43">
        <v>4</v>
      </c>
      <c r="AG28" s="40">
        <v>3</v>
      </c>
      <c r="AH28" s="138"/>
      <c r="AI28" s="40"/>
      <c r="AJ28" s="138"/>
      <c r="AK28" s="40">
        <v>4</v>
      </c>
      <c r="AL28" s="39">
        <v>5186</v>
      </c>
      <c r="AM28" s="40">
        <v>4947</v>
      </c>
      <c r="AN28" s="138">
        <v>29</v>
      </c>
      <c r="AO28" s="40">
        <v>28</v>
      </c>
      <c r="AP28" s="43">
        <v>12</v>
      </c>
      <c r="AQ28" s="40">
        <v>7</v>
      </c>
      <c r="AR28" s="43">
        <v>4</v>
      </c>
      <c r="AS28" s="40">
        <v>8</v>
      </c>
      <c r="AT28" s="41">
        <f t="shared" si="12"/>
        <v>962.93868106440414</v>
      </c>
      <c r="AU28" s="41">
        <f t="shared" si="13"/>
        <v>974.65130382049733</v>
      </c>
      <c r="AV28" s="41">
        <f t="shared" si="14"/>
        <v>398.45738526802933</v>
      </c>
      <c r="AW28" s="41">
        <f t="shared" si="15"/>
        <v>243.66282595512433</v>
      </c>
      <c r="AX28" s="41">
        <f t="shared" si="16"/>
        <v>132.81912842267641</v>
      </c>
      <c r="AY28" s="42">
        <f t="shared" si="17"/>
        <v>278.47180109157063</v>
      </c>
    </row>
    <row r="29" spans="1:51" s="30" customFormat="1" ht="14.25" customHeight="1" x14ac:dyDescent="0.25">
      <c r="A29" s="31" t="s">
        <v>22</v>
      </c>
      <c r="B29" s="61">
        <v>181.36595641254152</v>
      </c>
      <c r="C29" s="62">
        <v>297.18934911242599</v>
      </c>
      <c r="D29" s="72">
        <f t="shared" si="0"/>
        <v>56.04556550040683</v>
      </c>
      <c r="E29" s="73">
        <f t="shared" si="1"/>
        <v>203.06603773584905</v>
      </c>
      <c r="F29" s="74">
        <v>725.46382565016609</v>
      </c>
      <c r="G29" s="72">
        <v>523.61932938856012</v>
      </c>
      <c r="H29" s="72">
        <f t="shared" si="2"/>
        <v>224.18226200162732</v>
      </c>
      <c r="I29" s="73">
        <f t="shared" si="3"/>
        <v>145.04716981132074</v>
      </c>
      <c r="J29" s="74">
        <v>306.92700315968568</v>
      </c>
      <c r="K29" s="72">
        <v>254.73372781065089</v>
      </c>
      <c r="L29" s="67">
        <f t="shared" si="4"/>
        <v>84.068348250610256</v>
      </c>
      <c r="M29" s="67">
        <f t="shared" si="5"/>
        <v>58.018867924528301</v>
      </c>
      <c r="N29" s="74">
        <v>209.26841124524023</v>
      </c>
      <c r="O29" s="72">
        <v>99.063116370808686</v>
      </c>
      <c r="P29" s="67">
        <f t="shared" si="6"/>
        <v>56.04556550040683</v>
      </c>
      <c r="Q29" s="68">
        <f t="shared" si="7"/>
        <v>0</v>
      </c>
      <c r="R29" s="75">
        <v>83.707364498096084</v>
      </c>
      <c r="S29" s="72">
        <v>99.063116370808686</v>
      </c>
      <c r="T29" s="72">
        <f t="shared" si="8"/>
        <v>28.022782750203415</v>
      </c>
      <c r="U29" s="76">
        <f t="shared" si="9"/>
        <v>145.04716981132074</v>
      </c>
      <c r="V29" s="74">
        <v>139.51227416349349</v>
      </c>
      <c r="W29" s="72">
        <v>212.27810650887574</v>
      </c>
      <c r="X29" s="72">
        <f t="shared" si="10"/>
        <v>112.09113100081366</v>
      </c>
      <c r="Y29" s="76">
        <f t="shared" si="11"/>
        <v>174.05660377358492</v>
      </c>
      <c r="Z29" s="152">
        <v>2</v>
      </c>
      <c r="AA29" s="39">
        <v>7</v>
      </c>
      <c r="AB29" s="152">
        <v>8</v>
      </c>
      <c r="AC29" s="39">
        <v>5</v>
      </c>
      <c r="AD29" s="152">
        <v>3</v>
      </c>
      <c r="AE29" s="39">
        <v>2</v>
      </c>
      <c r="AF29" s="43">
        <v>2</v>
      </c>
      <c r="AG29" s="40"/>
      <c r="AH29" s="138">
        <v>1</v>
      </c>
      <c r="AI29" s="40">
        <v>5</v>
      </c>
      <c r="AJ29" s="138">
        <v>4</v>
      </c>
      <c r="AK29" s="40">
        <v>6</v>
      </c>
      <c r="AL29" s="39">
        <v>6145</v>
      </c>
      <c r="AM29" s="40">
        <v>5936</v>
      </c>
      <c r="AN29" s="138">
        <v>29</v>
      </c>
      <c r="AO29" s="40">
        <v>33</v>
      </c>
      <c r="AP29" s="43">
        <v>10</v>
      </c>
      <c r="AQ29" s="40">
        <v>5</v>
      </c>
      <c r="AR29" s="43">
        <v>2</v>
      </c>
      <c r="AS29" s="40">
        <v>7</v>
      </c>
      <c r="AT29" s="41">
        <f t="shared" si="12"/>
        <v>812.66069975589915</v>
      </c>
      <c r="AU29" s="41">
        <f t="shared" si="13"/>
        <v>957.31132075471692</v>
      </c>
      <c r="AV29" s="41">
        <f t="shared" si="14"/>
        <v>280.22782750203419</v>
      </c>
      <c r="AW29" s="41">
        <f t="shared" si="15"/>
        <v>145.04716981132074</v>
      </c>
      <c r="AX29" s="41">
        <f t="shared" si="16"/>
        <v>56.04556550040683</v>
      </c>
      <c r="AY29" s="42">
        <f t="shared" si="17"/>
        <v>203.06603773584905</v>
      </c>
    </row>
    <row r="30" spans="1:51" s="30" customFormat="1" ht="14.25" customHeight="1" x14ac:dyDescent="0.25">
      <c r="A30" s="31" t="s">
        <v>23</v>
      </c>
      <c r="B30" s="61">
        <v>135.4696596213353</v>
      </c>
      <c r="C30" s="62">
        <v>220.79811592306686</v>
      </c>
      <c r="D30" s="72">
        <f t="shared" si="0"/>
        <v>82.007810267644544</v>
      </c>
      <c r="E30" s="73">
        <f t="shared" si="1"/>
        <v>116.63844404663989</v>
      </c>
      <c r="F30" s="74">
        <v>442.53422142969532</v>
      </c>
      <c r="G30" s="72">
        <v>437.09014784770375</v>
      </c>
      <c r="H30" s="72">
        <f t="shared" si="2"/>
        <v>196.81874464234687</v>
      </c>
      <c r="I30" s="73">
        <f t="shared" si="3"/>
        <v>166.62634863805698</v>
      </c>
      <c r="J30" s="74">
        <v>338.67414905333823</v>
      </c>
      <c r="K30" s="72">
        <v>220.79811592306686</v>
      </c>
      <c r="L30" s="67">
        <f t="shared" si="4"/>
        <v>139.41327745499572</v>
      </c>
      <c r="M30" s="67">
        <f t="shared" si="5"/>
        <v>41.656587159514245</v>
      </c>
      <c r="N30" s="74">
        <v>72.250485131378824</v>
      </c>
      <c r="O30" s="72">
        <v>135.18251995289808</v>
      </c>
      <c r="P30" s="67">
        <f t="shared" si="6"/>
        <v>16.401562053528906</v>
      </c>
      <c r="Q30" s="68">
        <f t="shared" si="7"/>
        <v>41.656587159514245</v>
      </c>
      <c r="R30" s="75">
        <v>67.734829810667648</v>
      </c>
      <c r="S30" s="72">
        <v>76.603427973308911</v>
      </c>
      <c r="T30" s="72">
        <f t="shared" si="8"/>
        <v>24.602343080293359</v>
      </c>
      <c r="U30" s="76">
        <f t="shared" si="9"/>
        <v>33.325269727611399</v>
      </c>
      <c r="V30" s="74">
        <v>45.156553207111763</v>
      </c>
      <c r="W30" s="72">
        <v>49.566923982729293</v>
      </c>
      <c r="X30" s="72">
        <f t="shared" si="10"/>
        <v>57.405467187351178</v>
      </c>
      <c r="Y30" s="76">
        <f t="shared" si="11"/>
        <v>33.325269727611399</v>
      </c>
      <c r="Z30" s="152">
        <v>10</v>
      </c>
      <c r="AA30" s="39">
        <v>14</v>
      </c>
      <c r="AB30" s="152">
        <v>24</v>
      </c>
      <c r="AC30" s="39">
        <v>20</v>
      </c>
      <c r="AD30" s="152">
        <v>17</v>
      </c>
      <c r="AE30" s="39">
        <v>5</v>
      </c>
      <c r="AF30" s="43">
        <v>2</v>
      </c>
      <c r="AG30" s="40">
        <v>5</v>
      </c>
      <c r="AH30" s="138">
        <v>3</v>
      </c>
      <c r="AI30" s="40">
        <v>4</v>
      </c>
      <c r="AJ30" s="138">
        <v>7</v>
      </c>
      <c r="AK30" s="40">
        <v>4</v>
      </c>
      <c r="AL30" s="39">
        <v>20998</v>
      </c>
      <c r="AM30" s="40">
        <v>20669</v>
      </c>
      <c r="AN30" s="138">
        <v>72</v>
      </c>
      <c r="AO30" s="40">
        <v>74</v>
      </c>
      <c r="AP30" s="43">
        <v>22</v>
      </c>
      <c r="AQ30" s="40">
        <v>20</v>
      </c>
      <c r="AR30" s="43">
        <v>10</v>
      </c>
      <c r="AS30" s="40">
        <v>14</v>
      </c>
      <c r="AT30" s="41">
        <f t="shared" si="12"/>
        <v>590.45623392704067</v>
      </c>
      <c r="AU30" s="41">
        <f t="shared" si="13"/>
        <v>616.51748996081085</v>
      </c>
      <c r="AV30" s="41">
        <f t="shared" si="14"/>
        <v>180.41718258881798</v>
      </c>
      <c r="AW30" s="41">
        <f t="shared" si="15"/>
        <v>166.62634863805698</v>
      </c>
      <c r="AX30" s="41">
        <f t="shared" si="16"/>
        <v>82.007810267644544</v>
      </c>
      <c r="AY30" s="42">
        <f t="shared" si="17"/>
        <v>116.63844404663989</v>
      </c>
    </row>
    <row r="31" spans="1:51" s="30" customFormat="1" ht="14.25" customHeight="1" x14ac:dyDescent="0.25">
      <c r="A31" s="31" t="s">
        <v>24</v>
      </c>
      <c r="B31" s="61">
        <v>157.70929856696478</v>
      </c>
      <c r="C31" s="62">
        <v>130.93634586139473</v>
      </c>
      <c r="D31" s="72">
        <f t="shared" si="0"/>
        <v>52.282157676348547</v>
      </c>
      <c r="E31" s="73">
        <f t="shared" si="1"/>
        <v>53.639289793375553</v>
      </c>
      <c r="F31" s="74">
        <v>324.69561469669213</v>
      </c>
      <c r="G31" s="72">
        <v>495.68759504670868</v>
      </c>
      <c r="H31" s="72">
        <f t="shared" si="2"/>
        <v>121.99170124481329</v>
      </c>
      <c r="I31" s="73">
        <f t="shared" si="3"/>
        <v>214.55715917350221</v>
      </c>
      <c r="J31" s="74">
        <v>64.939122939338432</v>
      </c>
      <c r="K31" s="72">
        <v>224.46230719096243</v>
      </c>
      <c r="L31" s="67">
        <f t="shared" si="4"/>
        <v>17.427385892116185</v>
      </c>
      <c r="M31" s="67">
        <f t="shared" si="5"/>
        <v>35.759526528917036</v>
      </c>
      <c r="N31" s="74">
        <v>102.04719319038897</v>
      </c>
      <c r="O31" s="72">
        <v>158.99413426026504</v>
      </c>
      <c r="P31" s="67">
        <f t="shared" si="6"/>
        <v>52.282157676348547</v>
      </c>
      <c r="Q31" s="68">
        <f t="shared" si="7"/>
        <v>89.398816322292603</v>
      </c>
      <c r="R31" s="75">
        <v>46.385087813813165</v>
      </c>
      <c r="S31" s="72">
        <v>46.762980664783839</v>
      </c>
      <c r="T31" s="72">
        <f t="shared" si="8"/>
        <v>34.854771784232369</v>
      </c>
      <c r="U31" s="76">
        <f t="shared" si="9"/>
        <v>0</v>
      </c>
      <c r="V31" s="74">
        <v>129.87824587867686</v>
      </c>
      <c r="W31" s="72">
        <v>37.41038453182707</v>
      </c>
      <c r="X31" s="72">
        <f t="shared" si="10"/>
        <v>87.136929460580916</v>
      </c>
      <c r="Y31" s="76">
        <f t="shared" si="11"/>
        <v>35.759526528917036</v>
      </c>
      <c r="Z31" s="152">
        <v>3</v>
      </c>
      <c r="AA31" s="39">
        <v>3</v>
      </c>
      <c r="AB31" s="152">
        <v>7</v>
      </c>
      <c r="AC31" s="39">
        <v>12</v>
      </c>
      <c r="AD31" s="152">
        <v>1</v>
      </c>
      <c r="AE31" s="39">
        <v>2</v>
      </c>
      <c r="AF31" s="43">
        <v>3</v>
      </c>
      <c r="AG31" s="40">
        <v>5</v>
      </c>
      <c r="AH31" s="138">
        <v>2</v>
      </c>
      <c r="AI31" s="40"/>
      <c r="AJ31" s="138">
        <v>5</v>
      </c>
      <c r="AK31" s="40">
        <v>2</v>
      </c>
      <c r="AL31" s="39">
        <v>9881</v>
      </c>
      <c r="AM31" s="40">
        <v>9631</v>
      </c>
      <c r="AN31" s="138">
        <v>35</v>
      </c>
      <c r="AO31" s="40">
        <v>33</v>
      </c>
      <c r="AP31" s="43">
        <v>11</v>
      </c>
      <c r="AQ31" s="40">
        <v>9</v>
      </c>
      <c r="AR31" s="43">
        <v>3</v>
      </c>
      <c r="AS31" s="40">
        <v>3</v>
      </c>
      <c r="AT31" s="41">
        <f t="shared" si="12"/>
        <v>609.95850622406635</v>
      </c>
      <c r="AU31" s="41">
        <f t="shared" si="13"/>
        <v>590.03218772713115</v>
      </c>
      <c r="AV31" s="41">
        <f t="shared" si="14"/>
        <v>191.70124481327801</v>
      </c>
      <c r="AW31" s="41">
        <f t="shared" si="15"/>
        <v>160.91786938012666</v>
      </c>
      <c r="AX31" s="41">
        <f t="shared" si="16"/>
        <v>52.282157676348547</v>
      </c>
      <c r="AY31" s="42">
        <f t="shared" si="17"/>
        <v>53.639289793375553</v>
      </c>
    </row>
    <row r="32" spans="1:51" s="30" customFormat="1" ht="14.25" customHeight="1" x14ac:dyDescent="0.25">
      <c r="A32" s="31" t="s">
        <v>25</v>
      </c>
      <c r="B32" s="61">
        <v>292.82394286362091</v>
      </c>
      <c r="C32" s="62">
        <v>281.01177293390833</v>
      </c>
      <c r="D32" s="72">
        <f t="shared" si="0"/>
        <v>113.19018404907976</v>
      </c>
      <c r="E32" s="73">
        <f t="shared" si="1"/>
        <v>118.51342050929111</v>
      </c>
      <c r="F32" s="74">
        <v>858.95023239995464</v>
      </c>
      <c r="G32" s="72">
        <v>582.09581536309588</v>
      </c>
      <c r="H32" s="72">
        <f t="shared" si="2"/>
        <v>339.57055214723925</v>
      </c>
      <c r="I32" s="73">
        <f t="shared" si="3"/>
        <v>474.05368203716444</v>
      </c>
      <c r="J32" s="74">
        <v>351.3887314363451</v>
      </c>
      <c r="K32" s="72">
        <v>301.08404242918755</v>
      </c>
      <c r="L32" s="67">
        <f t="shared" si="4"/>
        <v>113.19018404907976</v>
      </c>
      <c r="M32" s="67">
        <f t="shared" si="5"/>
        <v>197.5223675154852</v>
      </c>
      <c r="N32" s="74">
        <v>292.82394286362091</v>
      </c>
      <c r="O32" s="72">
        <v>140.50588646695417</v>
      </c>
      <c r="P32" s="67">
        <f t="shared" si="6"/>
        <v>113.19018404907976</v>
      </c>
      <c r="Q32" s="68">
        <f t="shared" si="7"/>
        <v>158.01789401238815</v>
      </c>
      <c r="R32" s="75">
        <v>175.69436571817255</v>
      </c>
      <c r="S32" s="72">
        <v>60.216808485837511</v>
      </c>
      <c r="T32" s="72">
        <f t="shared" si="8"/>
        <v>75.460122699386503</v>
      </c>
      <c r="U32" s="76">
        <f t="shared" si="9"/>
        <v>79.008947006194077</v>
      </c>
      <c r="V32" s="74">
        <v>175.69436571817255</v>
      </c>
      <c r="W32" s="72">
        <v>120.43361697167502</v>
      </c>
      <c r="X32" s="72">
        <f t="shared" si="10"/>
        <v>113.19018404907976</v>
      </c>
      <c r="Y32" s="76">
        <f t="shared" si="11"/>
        <v>158.01789401238815</v>
      </c>
      <c r="Z32" s="152">
        <v>3</v>
      </c>
      <c r="AA32" s="39">
        <v>3</v>
      </c>
      <c r="AB32" s="152">
        <v>9</v>
      </c>
      <c r="AC32" s="39">
        <v>12</v>
      </c>
      <c r="AD32" s="152">
        <v>3</v>
      </c>
      <c r="AE32" s="39">
        <v>5</v>
      </c>
      <c r="AF32" s="43">
        <v>3</v>
      </c>
      <c r="AG32" s="40">
        <v>4</v>
      </c>
      <c r="AH32" s="138">
        <v>2</v>
      </c>
      <c r="AI32" s="40">
        <v>2</v>
      </c>
      <c r="AJ32" s="138">
        <v>3</v>
      </c>
      <c r="AK32" s="40">
        <v>4</v>
      </c>
      <c r="AL32" s="39">
        <v>4564</v>
      </c>
      <c r="AM32" s="40">
        <v>4359</v>
      </c>
      <c r="AN32" s="138">
        <v>25</v>
      </c>
      <c r="AO32" s="40">
        <v>33</v>
      </c>
      <c r="AP32" s="43">
        <v>5</v>
      </c>
      <c r="AQ32" s="40">
        <v>10</v>
      </c>
      <c r="AR32" s="43">
        <v>3</v>
      </c>
      <c r="AS32" s="40">
        <v>3</v>
      </c>
      <c r="AT32" s="41">
        <f t="shared" si="12"/>
        <v>943.25153374233128</v>
      </c>
      <c r="AU32" s="41">
        <f t="shared" si="13"/>
        <v>1303.6476256022022</v>
      </c>
      <c r="AV32" s="41">
        <f t="shared" si="14"/>
        <v>188.65030674846628</v>
      </c>
      <c r="AW32" s="41">
        <f t="shared" si="15"/>
        <v>395.0447350309704</v>
      </c>
      <c r="AX32" s="41">
        <f t="shared" si="16"/>
        <v>113.19018404907976</v>
      </c>
      <c r="AY32" s="42">
        <f t="shared" si="17"/>
        <v>118.51342050929111</v>
      </c>
    </row>
    <row r="33" spans="1:51" s="30" customFormat="1" ht="14.25" customHeight="1" x14ac:dyDescent="0.25">
      <c r="A33" s="31" t="s">
        <v>26</v>
      </c>
      <c r="B33" s="61">
        <v>186.11842105263159</v>
      </c>
      <c r="C33" s="62">
        <v>122.78950370792927</v>
      </c>
      <c r="D33" s="72">
        <f t="shared" si="0"/>
        <v>77.282111121084284</v>
      </c>
      <c r="E33" s="73">
        <f t="shared" si="1"/>
        <v>79.796107506950889</v>
      </c>
      <c r="F33" s="74">
        <v>550.26315789473688</v>
      </c>
      <c r="G33" s="72">
        <v>573.01768397033652</v>
      </c>
      <c r="H33" s="72">
        <f t="shared" si="2"/>
        <v>185.4770666906023</v>
      </c>
      <c r="I33" s="73">
        <f t="shared" si="3"/>
        <v>223.42910101946248</v>
      </c>
      <c r="J33" s="74">
        <v>210.39473684210526</v>
      </c>
      <c r="K33" s="72">
        <v>286.50884198516826</v>
      </c>
      <c r="L33" s="67">
        <f t="shared" si="4"/>
        <v>30.912844448433709</v>
      </c>
      <c r="M33" s="67">
        <f t="shared" si="5"/>
        <v>47.877664504170532</v>
      </c>
      <c r="N33" s="74">
        <v>129.4736842105263</v>
      </c>
      <c r="O33" s="72">
        <v>139.16143753565316</v>
      </c>
      <c r="P33" s="67">
        <f t="shared" si="6"/>
        <v>15.456422224216855</v>
      </c>
      <c r="Q33" s="68">
        <f t="shared" si="7"/>
        <v>47.877664504170532</v>
      </c>
      <c r="R33" s="75">
        <v>80.921052631578945</v>
      </c>
      <c r="S33" s="72">
        <v>90.045636052481456</v>
      </c>
      <c r="T33" s="72">
        <f t="shared" si="8"/>
        <v>46.369266672650575</v>
      </c>
      <c r="U33" s="76">
        <f t="shared" si="9"/>
        <v>31.918443002780354</v>
      </c>
      <c r="V33" s="74">
        <v>80.921052631578945</v>
      </c>
      <c r="W33" s="72">
        <v>73.673702224757562</v>
      </c>
      <c r="X33" s="72">
        <f t="shared" si="10"/>
        <v>46.369266672650575</v>
      </c>
      <c r="Y33" s="76">
        <f t="shared" si="11"/>
        <v>47.877664504170532</v>
      </c>
      <c r="Z33" s="152">
        <v>5</v>
      </c>
      <c r="AA33" s="39">
        <v>5</v>
      </c>
      <c r="AB33" s="152">
        <v>12</v>
      </c>
      <c r="AC33" s="39">
        <v>14</v>
      </c>
      <c r="AD33" s="152">
        <v>2</v>
      </c>
      <c r="AE33" s="39">
        <v>3</v>
      </c>
      <c r="AF33" s="43">
        <v>1</v>
      </c>
      <c r="AG33" s="40">
        <v>3</v>
      </c>
      <c r="AH33" s="138">
        <v>3</v>
      </c>
      <c r="AI33" s="40">
        <v>2</v>
      </c>
      <c r="AJ33" s="138">
        <v>3</v>
      </c>
      <c r="AK33" s="40">
        <v>3</v>
      </c>
      <c r="AL33" s="39">
        <v>11141</v>
      </c>
      <c r="AM33" s="40">
        <v>10790</v>
      </c>
      <c r="AN33" s="138">
        <v>50</v>
      </c>
      <c r="AO33" s="40">
        <v>41</v>
      </c>
      <c r="AP33" s="43">
        <v>14</v>
      </c>
      <c r="AQ33" s="40">
        <v>15</v>
      </c>
      <c r="AR33" s="43">
        <v>5</v>
      </c>
      <c r="AS33" s="40">
        <v>5</v>
      </c>
      <c r="AT33" s="41">
        <f t="shared" si="12"/>
        <v>772.82111121084279</v>
      </c>
      <c r="AU33" s="41">
        <f t="shared" si="13"/>
        <v>654.32808155699718</v>
      </c>
      <c r="AV33" s="41">
        <f t="shared" si="14"/>
        <v>216.38991113903597</v>
      </c>
      <c r="AW33" s="41">
        <f t="shared" si="15"/>
        <v>239.38832252085263</v>
      </c>
      <c r="AX33" s="41">
        <f t="shared" si="16"/>
        <v>77.282111121084284</v>
      </c>
      <c r="AY33" s="42">
        <f t="shared" si="17"/>
        <v>79.796107506950889</v>
      </c>
    </row>
    <row r="34" spans="1:51" s="30" customFormat="1" ht="14.25" customHeight="1" thickBot="1" x14ac:dyDescent="0.3">
      <c r="A34" s="32" t="s">
        <v>27</v>
      </c>
      <c r="B34" s="63">
        <v>253.16083504851514</v>
      </c>
      <c r="C34" s="64">
        <v>179.65571205007825</v>
      </c>
      <c r="D34" s="77">
        <f t="shared" si="0"/>
        <v>49.603917614863896</v>
      </c>
      <c r="E34" s="78">
        <f t="shared" si="1"/>
        <v>76.681015288704174</v>
      </c>
      <c r="F34" s="79">
        <v>696.19229638341665</v>
      </c>
      <c r="G34" s="77">
        <v>744.28794992175278</v>
      </c>
      <c r="H34" s="77">
        <f t="shared" si="2"/>
        <v>272.82154688175137</v>
      </c>
      <c r="I34" s="78">
        <f t="shared" si="3"/>
        <v>306.7240611548167</v>
      </c>
      <c r="J34" s="79">
        <v>379.74125257277268</v>
      </c>
      <c r="K34" s="77">
        <v>372.14397496087639</v>
      </c>
      <c r="L34" s="80">
        <f t="shared" si="4"/>
        <v>124.00979403715974</v>
      </c>
      <c r="M34" s="80">
        <f t="shared" si="5"/>
        <v>102.24135371827222</v>
      </c>
      <c r="N34" s="79">
        <v>215.18670979123786</v>
      </c>
      <c r="O34" s="77">
        <v>230.98591549295776</v>
      </c>
      <c r="P34" s="80">
        <f t="shared" si="6"/>
        <v>49.603917614863896</v>
      </c>
      <c r="Q34" s="81">
        <f t="shared" si="7"/>
        <v>102.24135371827222</v>
      </c>
      <c r="R34" s="82">
        <v>63.290208762128785</v>
      </c>
      <c r="S34" s="77">
        <v>0</v>
      </c>
      <c r="T34" s="77">
        <f t="shared" si="8"/>
        <v>24.801958807431948</v>
      </c>
      <c r="U34" s="83">
        <f t="shared" si="9"/>
        <v>0</v>
      </c>
      <c r="V34" s="79">
        <v>101.26433401940605</v>
      </c>
      <c r="W34" s="77">
        <v>218.15336463223787</v>
      </c>
      <c r="X34" s="77">
        <f t="shared" si="10"/>
        <v>148.81175284459167</v>
      </c>
      <c r="Y34" s="83">
        <f t="shared" si="11"/>
        <v>204.48270743654444</v>
      </c>
      <c r="Z34" s="153">
        <v>2</v>
      </c>
      <c r="AA34" s="44">
        <v>3</v>
      </c>
      <c r="AB34" s="153">
        <v>11</v>
      </c>
      <c r="AC34" s="44">
        <v>12</v>
      </c>
      <c r="AD34" s="153">
        <v>5</v>
      </c>
      <c r="AE34" s="44">
        <v>4</v>
      </c>
      <c r="AF34" s="56">
        <v>2</v>
      </c>
      <c r="AG34" s="45">
        <v>4</v>
      </c>
      <c r="AH34" s="154">
        <v>1</v>
      </c>
      <c r="AI34" s="45"/>
      <c r="AJ34" s="154">
        <v>6</v>
      </c>
      <c r="AK34" s="45">
        <v>8</v>
      </c>
      <c r="AL34" s="44">
        <v>6943</v>
      </c>
      <c r="AM34" s="45">
        <v>6737</v>
      </c>
      <c r="AN34" s="154">
        <v>36</v>
      </c>
      <c r="AO34" s="45">
        <v>38</v>
      </c>
      <c r="AP34" s="56">
        <v>15</v>
      </c>
      <c r="AQ34" s="45">
        <v>12</v>
      </c>
      <c r="AR34" s="56">
        <v>2</v>
      </c>
      <c r="AS34" s="45">
        <v>3</v>
      </c>
      <c r="AT34" s="50">
        <f t="shared" si="12"/>
        <v>892.87051706755005</v>
      </c>
      <c r="AU34" s="50">
        <f t="shared" si="13"/>
        <v>971.29286032358618</v>
      </c>
      <c r="AV34" s="50">
        <f t="shared" si="14"/>
        <v>372.02938211147921</v>
      </c>
      <c r="AW34" s="50">
        <f t="shared" si="15"/>
        <v>306.7240611548167</v>
      </c>
      <c r="AX34" s="50">
        <f t="shared" si="16"/>
        <v>49.603917614863896</v>
      </c>
      <c r="AY34" s="51">
        <f t="shared" si="17"/>
        <v>76.681015288704174</v>
      </c>
    </row>
    <row r="35" spans="1:51" s="30" customFormat="1" ht="14.25" customHeight="1" thickBot="1" x14ac:dyDescent="0.3">
      <c r="A35" s="33" t="s">
        <v>28</v>
      </c>
      <c r="B35" s="65">
        <v>185.38013897149051</v>
      </c>
      <c r="C35" s="66">
        <v>187.02065232224899</v>
      </c>
      <c r="D35" s="84">
        <f t="shared" si="0"/>
        <v>82.871954563951945</v>
      </c>
      <c r="E35" s="85">
        <f t="shared" si="1"/>
        <v>95.624652930266663</v>
      </c>
      <c r="F35" s="86">
        <v>539.61176816002046</v>
      </c>
      <c r="G35" s="84">
        <v>526.46476822999591</v>
      </c>
      <c r="H35" s="84">
        <f t="shared" si="2"/>
        <v>194.99283426812224</v>
      </c>
      <c r="I35" s="85">
        <f t="shared" si="3"/>
        <v>204.99925595508145</v>
      </c>
      <c r="J35" s="86">
        <v>261.21746855073667</v>
      </c>
      <c r="K35" s="84">
        <v>257.19419551471594</v>
      </c>
      <c r="L35" s="87">
        <f t="shared" si="4"/>
        <v>70.684902422194298</v>
      </c>
      <c r="M35" s="87">
        <f t="shared" si="5"/>
        <v>73.124734593733336</v>
      </c>
      <c r="N35" s="86">
        <v>159.77693795969375</v>
      </c>
      <c r="O35" s="84">
        <v>156.3401264613565</v>
      </c>
      <c r="P35" s="87">
        <f t="shared" si="6"/>
        <v>38.998566853624446</v>
      </c>
      <c r="Q35" s="88">
        <f t="shared" si="7"/>
        <v>47.499827599348144</v>
      </c>
      <c r="R35" s="89">
        <v>78.4300587956306</v>
      </c>
      <c r="S35" s="87">
        <v>63.972160305690757</v>
      </c>
      <c r="T35" s="87">
        <f t="shared" si="8"/>
        <v>27.420867318954688</v>
      </c>
      <c r="U35" s="90">
        <f t="shared" si="9"/>
        <v>28.124897920666662</v>
      </c>
      <c r="V35" s="91">
        <v>85.560064140687928</v>
      </c>
      <c r="W35" s="87">
        <v>86.819360414866026</v>
      </c>
      <c r="X35" s="87">
        <f t="shared" si="10"/>
        <v>67.028786779667016</v>
      </c>
      <c r="Y35" s="90">
        <f t="shared" si="11"/>
        <v>73.749732325303697</v>
      </c>
      <c r="Z35" s="155">
        <v>136</v>
      </c>
      <c r="AA35" s="144">
        <f t="shared" ref="AA35:AS35" si="18">SUM(AA10:AA34)</f>
        <v>153</v>
      </c>
      <c r="AB35" s="156">
        <v>320</v>
      </c>
      <c r="AC35" s="144">
        <f t="shared" si="18"/>
        <v>328</v>
      </c>
      <c r="AD35" s="156">
        <v>116</v>
      </c>
      <c r="AE35" s="144">
        <f t="shared" si="18"/>
        <v>117</v>
      </c>
      <c r="AF35" s="151">
        <v>64</v>
      </c>
      <c r="AG35" s="144">
        <f t="shared" si="18"/>
        <v>76</v>
      </c>
      <c r="AH35" s="156">
        <v>45</v>
      </c>
      <c r="AI35" s="144">
        <f t="shared" si="18"/>
        <v>45</v>
      </c>
      <c r="AJ35" s="156">
        <v>110</v>
      </c>
      <c r="AK35" s="145">
        <f t="shared" si="18"/>
        <v>118</v>
      </c>
      <c r="AL35" s="49">
        <f t="shared" si="18"/>
        <v>282595</v>
      </c>
      <c r="AM35" s="147">
        <f t="shared" si="18"/>
        <v>275521</v>
      </c>
      <c r="AN35" s="155">
        <v>1086</v>
      </c>
      <c r="AO35" s="144">
        <f t="shared" si="18"/>
        <v>1160</v>
      </c>
      <c r="AP35" s="151">
        <v>348</v>
      </c>
      <c r="AQ35" s="144">
        <f t="shared" si="18"/>
        <v>380</v>
      </c>
      <c r="AR35" s="151">
        <v>136</v>
      </c>
      <c r="AS35" s="145">
        <f t="shared" si="18"/>
        <v>153</v>
      </c>
      <c r="AT35" s="148">
        <f t="shared" si="12"/>
        <v>661.75693129743979</v>
      </c>
      <c r="AU35" s="54">
        <f t="shared" si="13"/>
        <v>724.99736862162956</v>
      </c>
      <c r="AV35" s="54">
        <f t="shared" si="14"/>
        <v>212.05470726658294</v>
      </c>
      <c r="AW35" s="54">
        <f t="shared" si="15"/>
        <v>237.49913799674073</v>
      </c>
      <c r="AX35" s="54">
        <f t="shared" si="16"/>
        <v>82.871954563951945</v>
      </c>
      <c r="AY35" s="55">
        <f t="shared" si="17"/>
        <v>95.624652930266663</v>
      </c>
    </row>
    <row r="36" spans="1:51" s="30" customFormat="1" ht="14.25" customHeight="1" x14ac:dyDescent="0.25">
      <c r="A36" s="34" t="s">
        <v>29</v>
      </c>
      <c r="B36" s="59">
        <v>169.99459983876883</v>
      </c>
      <c r="C36" s="60">
        <v>191.8017688630126</v>
      </c>
      <c r="D36" s="67">
        <f t="shared" si="0"/>
        <v>48.219579376469099</v>
      </c>
      <c r="E36" s="68">
        <f t="shared" si="1"/>
        <v>61.85849811407018</v>
      </c>
      <c r="F36" s="69">
        <v>575.53030666417033</v>
      </c>
      <c r="G36" s="67">
        <v>563.18524929305647</v>
      </c>
      <c r="H36" s="67">
        <f t="shared" si="2"/>
        <v>132.60384328529003</v>
      </c>
      <c r="I36" s="68">
        <f t="shared" si="3"/>
        <v>142.46199565664648</v>
      </c>
      <c r="J36" s="69">
        <v>371.69665638727668</v>
      </c>
      <c r="K36" s="67">
        <v>362.88257100675241</v>
      </c>
      <c r="L36" s="67">
        <f t="shared" si="4"/>
        <v>58.419875013799107</v>
      </c>
      <c r="M36" s="67">
        <f t="shared" si="5"/>
        <v>57.640873242656305</v>
      </c>
      <c r="N36" s="69">
        <v>124.43178389452201</v>
      </c>
      <c r="O36" s="67">
        <v>147.70330122968838</v>
      </c>
      <c r="P36" s="67">
        <f t="shared" si="6"/>
        <v>22.718840283144093</v>
      </c>
      <c r="Q36" s="68">
        <f t="shared" si="7"/>
        <v>30.460624071322439</v>
      </c>
      <c r="R36" s="70">
        <v>43.697671431909228</v>
      </c>
      <c r="S36" s="67">
        <v>35.863211629510666</v>
      </c>
      <c r="T36" s="67">
        <f t="shared" si="8"/>
        <v>19.473291671266367</v>
      </c>
      <c r="U36" s="71">
        <f t="shared" si="9"/>
        <v>17.339124471368155</v>
      </c>
      <c r="V36" s="69">
        <v>70.875491468828372</v>
      </c>
      <c r="W36" s="67">
        <v>67.741621966853486</v>
      </c>
      <c r="X36" s="67">
        <f t="shared" si="10"/>
        <v>56.101626005315012</v>
      </c>
      <c r="Y36" s="71">
        <f t="shared" si="11"/>
        <v>45.456623614127324</v>
      </c>
      <c r="Z36" s="157">
        <v>104</v>
      </c>
      <c r="AA36" s="46">
        <v>132</v>
      </c>
      <c r="AB36" s="157">
        <v>286</v>
      </c>
      <c r="AC36" s="46">
        <v>304</v>
      </c>
      <c r="AD36" s="157">
        <v>126</v>
      </c>
      <c r="AE36" s="46">
        <v>123</v>
      </c>
      <c r="AF36" s="48">
        <v>49</v>
      </c>
      <c r="AG36" s="47">
        <v>65</v>
      </c>
      <c r="AH36" s="158">
        <v>42</v>
      </c>
      <c r="AI36" s="47">
        <v>37</v>
      </c>
      <c r="AJ36" s="158">
        <v>121</v>
      </c>
      <c r="AK36" s="47">
        <v>97</v>
      </c>
      <c r="AL36" s="47">
        <v>371401</v>
      </c>
      <c r="AM36" s="47">
        <v>367458</v>
      </c>
      <c r="AN36" s="158">
        <v>898</v>
      </c>
      <c r="AO36" s="47">
        <v>896</v>
      </c>
      <c r="AP36" s="48">
        <v>213</v>
      </c>
      <c r="AQ36" s="47">
        <v>167</v>
      </c>
      <c r="AR36" s="48">
        <v>107</v>
      </c>
      <c r="AS36" s="47">
        <v>134</v>
      </c>
      <c r="AT36" s="52">
        <f t="shared" si="12"/>
        <v>416.35752192374281</v>
      </c>
      <c r="AU36" s="52">
        <f t="shared" si="13"/>
        <v>419.88798719853696</v>
      </c>
      <c r="AV36" s="52">
        <f t="shared" si="14"/>
        <v>98.757407761422286</v>
      </c>
      <c r="AW36" s="52">
        <f t="shared" si="15"/>
        <v>78.260372614013036</v>
      </c>
      <c r="AX36" s="52">
        <f t="shared" si="16"/>
        <v>49.610528781559552</v>
      </c>
      <c r="AY36" s="53">
        <f t="shared" si="17"/>
        <v>62.795748085495482</v>
      </c>
    </row>
    <row r="37" spans="1:51" s="30" customFormat="1" ht="14.25" customHeight="1" x14ac:dyDescent="0.25">
      <c r="A37" s="31" t="s">
        <v>30</v>
      </c>
      <c r="B37" s="61">
        <v>147.50517524448568</v>
      </c>
      <c r="C37" s="62">
        <v>183.58585340850846</v>
      </c>
      <c r="D37" s="72">
        <f t="shared" si="0"/>
        <v>57.726045255610387</v>
      </c>
      <c r="E37" s="73">
        <f t="shared" si="1"/>
        <v>58.807012218259089</v>
      </c>
      <c r="F37" s="74">
        <v>481.1478335355842</v>
      </c>
      <c r="G37" s="72">
        <v>533.10507432086104</v>
      </c>
      <c r="H37" s="72">
        <f t="shared" si="2"/>
        <v>144.31511313902598</v>
      </c>
      <c r="I37" s="73">
        <f t="shared" si="3"/>
        <v>153.55164301434317</v>
      </c>
      <c r="J37" s="74">
        <v>230.03783282175743</v>
      </c>
      <c r="K37" s="72">
        <v>266.55253716043052</v>
      </c>
      <c r="L37" s="67">
        <f t="shared" si="4"/>
        <v>73.761057826613282</v>
      </c>
      <c r="M37" s="67">
        <f t="shared" si="5"/>
        <v>71.875237155649998</v>
      </c>
      <c r="N37" s="74">
        <v>175.60139910057819</v>
      </c>
      <c r="O37" s="72">
        <v>187.11635058944131</v>
      </c>
      <c r="P37" s="67">
        <f t="shared" si="6"/>
        <v>35.27702765620635</v>
      </c>
      <c r="Q37" s="68">
        <f t="shared" si="7"/>
        <v>29.403506109129545</v>
      </c>
      <c r="R37" s="75">
        <v>42.144335784138768</v>
      </c>
      <c r="S37" s="72">
        <v>33.539723218862122</v>
      </c>
      <c r="T37" s="72">
        <f t="shared" si="8"/>
        <v>16.035012571002888</v>
      </c>
      <c r="U37" s="76">
        <f t="shared" si="9"/>
        <v>22.869393640434087</v>
      </c>
      <c r="V37" s="74">
        <v>108.87286744235848</v>
      </c>
      <c r="W37" s="72">
        <v>104.14966683751922</v>
      </c>
      <c r="X37" s="72">
        <f t="shared" si="10"/>
        <v>102.62408045441848</v>
      </c>
      <c r="Y37" s="76">
        <f t="shared" si="11"/>
        <v>68.608180921302264</v>
      </c>
      <c r="Z37" s="152">
        <v>18</v>
      </c>
      <c r="AA37" s="39">
        <v>18</v>
      </c>
      <c r="AB37" s="152">
        <v>45</v>
      </c>
      <c r="AC37" s="39">
        <v>47</v>
      </c>
      <c r="AD37" s="152">
        <v>23</v>
      </c>
      <c r="AE37" s="39">
        <v>22</v>
      </c>
      <c r="AF37" s="43">
        <v>11</v>
      </c>
      <c r="AG37" s="40">
        <v>9</v>
      </c>
      <c r="AH37" s="138">
        <v>5</v>
      </c>
      <c r="AI37" s="40">
        <v>7</v>
      </c>
      <c r="AJ37" s="138">
        <v>32</v>
      </c>
      <c r="AK37" s="40">
        <v>21</v>
      </c>
      <c r="AL37" s="39">
        <v>53695</v>
      </c>
      <c r="AM37" s="40">
        <v>52708</v>
      </c>
      <c r="AN37" s="138">
        <v>177</v>
      </c>
      <c r="AO37" s="40">
        <v>150</v>
      </c>
      <c r="AP37" s="43">
        <v>50</v>
      </c>
      <c r="AQ37" s="40">
        <v>27</v>
      </c>
      <c r="AR37" s="43">
        <v>18</v>
      </c>
      <c r="AS37" s="40">
        <v>19</v>
      </c>
      <c r="AT37" s="41">
        <f t="shared" si="12"/>
        <v>567.63944501350215</v>
      </c>
      <c r="AU37" s="41">
        <f t="shared" si="13"/>
        <v>490.05843515215901</v>
      </c>
      <c r="AV37" s="41">
        <f t="shared" si="14"/>
        <v>160.35012571002886</v>
      </c>
      <c r="AW37" s="41">
        <f t="shared" si="15"/>
        <v>88.210518327388641</v>
      </c>
      <c r="AX37" s="41">
        <f t="shared" si="16"/>
        <v>57.726045255610387</v>
      </c>
      <c r="AY37" s="42">
        <f t="shared" si="17"/>
        <v>62.074068452606816</v>
      </c>
    </row>
    <row r="38" spans="1:51" s="30" customFormat="1" ht="14.25" customHeight="1" x14ac:dyDescent="0.25">
      <c r="A38" s="31" t="s">
        <v>31</v>
      </c>
      <c r="B38" s="61">
        <v>165.52740633143932</v>
      </c>
      <c r="C38" s="62">
        <v>148.03988995873453</v>
      </c>
      <c r="D38" s="72">
        <f t="shared" si="0"/>
        <v>53.448175522318571</v>
      </c>
      <c r="E38" s="73">
        <f t="shared" si="1"/>
        <v>58.046478426395936</v>
      </c>
      <c r="F38" s="74">
        <v>557.27560131584562</v>
      </c>
      <c r="G38" s="72">
        <v>575.50507221458042</v>
      </c>
      <c r="H38" s="72">
        <f t="shared" si="2"/>
        <v>136.96094977594132</v>
      </c>
      <c r="I38" s="73">
        <f t="shared" si="3"/>
        <v>180.96843274111674</v>
      </c>
      <c r="J38" s="74">
        <v>257.48707651557226</v>
      </c>
      <c r="K38" s="72">
        <v>264.62130330123796</v>
      </c>
      <c r="L38" s="67">
        <f t="shared" si="4"/>
        <v>60.129197462608396</v>
      </c>
      <c r="M38" s="67">
        <f t="shared" si="5"/>
        <v>75.118972081218274</v>
      </c>
      <c r="N38" s="74">
        <v>213.34643482718846</v>
      </c>
      <c r="O38" s="72">
        <v>223.91033356258598</v>
      </c>
      <c r="P38" s="67">
        <f t="shared" si="6"/>
        <v>36.745620671594018</v>
      </c>
      <c r="Q38" s="68">
        <f t="shared" si="7"/>
        <v>51.217480964467008</v>
      </c>
      <c r="R38" s="75">
        <v>49.658221899431794</v>
      </c>
      <c r="S38" s="72">
        <v>40.710969738651997</v>
      </c>
      <c r="T38" s="72">
        <f t="shared" si="8"/>
        <v>20.043065820869465</v>
      </c>
      <c r="U38" s="76">
        <f t="shared" si="9"/>
        <v>10.243496192893401</v>
      </c>
      <c r="V38" s="74">
        <v>125.06515145042081</v>
      </c>
      <c r="W38" s="72">
        <v>90.674432599724895</v>
      </c>
      <c r="X38" s="72">
        <f t="shared" si="10"/>
        <v>123.59890589536168</v>
      </c>
      <c r="Y38" s="76">
        <f t="shared" si="11"/>
        <v>64.875475888324871</v>
      </c>
      <c r="Z38" s="152">
        <v>16</v>
      </c>
      <c r="AA38" s="39">
        <v>17</v>
      </c>
      <c r="AB38" s="152">
        <v>41</v>
      </c>
      <c r="AC38" s="39">
        <v>53</v>
      </c>
      <c r="AD38" s="152">
        <v>18</v>
      </c>
      <c r="AE38" s="39">
        <v>22</v>
      </c>
      <c r="AF38" s="43">
        <v>11</v>
      </c>
      <c r="AG38" s="40">
        <v>15</v>
      </c>
      <c r="AH38" s="138">
        <v>6</v>
      </c>
      <c r="AI38" s="40">
        <v>3</v>
      </c>
      <c r="AJ38" s="138">
        <v>37</v>
      </c>
      <c r="AK38" s="40">
        <v>19</v>
      </c>
      <c r="AL38" s="39">
        <v>51549</v>
      </c>
      <c r="AM38" s="40">
        <v>50432</v>
      </c>
      <c r="AN38" s="138">
        <v>167</v>
      </c>
      <c r="AO38" s="40">
        <v>155</v>
      </c>
      <c r="AP38" s="43">
        <v>41</v>
      </c>
      <c r="AQ38" s="40">
        <v>33</v>
      </c>
      <c r="AR38" s="43">
        <v>17</v>
      </c>
      <c r="AS38" s="40">
        <v>17</v>
      </c>
      <c r="AT38" s="41">
        <f t="shared" si="12"/>
        <v>557.86533201420013</v>
      </c>
      <c r="AU38" s="41">
        <f t="shared" si="13"/>
        <v>529.24730329949239</v>
      </c>
      <c r="AV38" s="41">
        <f t="shared" si="14"/>
        <v>136.96094977594132</v>
      </c>
      <c r="AW38" s="41">
        <f t="shared" si="15"/>
        <v>112.6784581218274</v>
      </c>
      <c r="AX38" s="41">
        <f t="shared" si="16"/>
        <v>56.788686492463484</v>
      </c>
      <c r="AY38" s="42">
        <f t="shared" si="17"/>
        <v>58.046478426395936</v>
      </c>
    </row>
    <row r="39" spans="1:51" s="30" customFormat="1" ht="14.25" customHeight="1" x14ac:dyDescent="0.25">
      <c r="A39" s="31" t="s">
        <v>32</v>
      </c>
      <c r="B39" s="61">
        <v>128.41163310961969</v>
      </c>
      <c r="C39" s="62">
        <v>129.16396367174829</v>
      </c>
      <c r="D39" s="72">
        <f t="shared" si="0"/>
        <v>49.722081859525012</v>
      </c>
      <c r="E39" s="73">
        <f t="shared" si="1"/>
        <v>88.107594474088145</v>
      </c>
      <c r="F39" s="74">
        <v>589.99939536852287</v>
      </c>
      <c r="G39" s="72">
        <v>359.56454751865067</v>
      </c>
      <c r="H39" s="72">
        <f t="shared" si="2"/>
        <v>124.30520464881253</v>
      </c>
      <c r="I39" s="73">
        <f t="shared" si="3"/>
        <v>94.400994079380155</v>
      </c>
      <c r="J39" s="74">
        <v>343.58788318519862</v>
      </c>
      <c r="K39" s="72">
        <v>192.0004865390853</v>
      </c>
      <c r="L39" s="67">
        <f t="shared" si="4"/>
        <v>43.506821627084385</v>
      </c>
      <c r="M39" s="67">
        <f t="shared" si="5"/>
        <v>6.2933996052920111</v>
      </c>
      <c r="N39" s="74">
        <v>163.11747989600337</v>
      </c>
      <c r="O39" s="72">
        <v>104.72753811222834</v>
      </c>
      <c r="P39" s="67">
        <f t="shared" si="6"/>
        <v>18.645780697321879</v>
      </c>
      <c r="Q39" s="68">
        <f t="shared" si="7"/>
        <v>25.173598421168045</v>
      </c>
      <c r="R39" s="75">
        <v>20.823508071830219</v>
      </c>
      <c r="S39" s="72">
        <v>10.472753811222834</v>
      </c>
      <c r="T39" s="72">
        <f t="shared" si="8"/>
        <v>12.430520464881253</v>
      </c>
      <c r="U39" s="76">
        <f t="shared" si="9"/>
        <v>0</v>
      </c>
      <c r="V39" s="74">
        <v>97.176371001874358</v>
      </c>
      <c r="W39" s="72">
        <v>80.291112552708398</v>
      </c>
      <c r="X39" s="72">
        <f t="shared" si="10"/>
        <v>93.228903486609397</v>
      </c>
      <c r="Y39" s="76">
        <f t="shared" si="11"/>
        <v>56.640596447628091</v>
      </c>
      <c r="Z39" s="152">
        <v>8</v>
      </c>
      <c r="AA39" s="39">
        <v>14</v>
      </c>
      <c r="AB39" s="152">
        <v>20</v>
      </c>
      <c r="AC39" s="39">
        <v>15</v>
      </c>
      <c r="AD39" s="152">
        <v>7</v>
      </c>
      <c r="AE39" s="39">
        <v>1</v>
      </c>
      <c r="AF39" s="43">
        <v>3</v>
      </c>
      <c r="AG39" s="40">
        <v>4</v>
      </c>
      <c r="AH39" s="138">
        <v>2</v>
      </c>
      <c r="AI39" s="40"/>
      <c r="AJ39" s="138">
        <v>15</v>
      </c>
      <c r="AK39" s="40">
        <v>9</v>
      </c>
      <c r="AL39" s="40">
        <v>27706</v>
      </c>
      <c r="AM39" s="40">
        <v>27362</v>
      </c>
      <c r="AN39" s="138">
        <v>72</v>
      </c>
      <c r="AO39" s="40">
        <v>63</v>
      </c>
      <c r="AP39" s="43">
        <v>15</v>
      </c>
      <c r="AQ39" s="40">
        <v>14</v>
      </c>
      <c r="AR39" s="43">
        <v>10</v>
      </c>
      <c r="AS39" s="40">
        <v>14</v>
      </c>
      <c r="AT39" s="41">
        <f t="shared" si="12"/>
        <v>447.49873673572512</v>
      </c>
      <c r="AU39" s="41">
        <f t="shared" si="13"/>
        <v>396.48417513339666</v>
      </c>
      <c r="AV39" s="41">
        <f t="shared" si="14"/>
        <v>93.228903486609397</v>
      </c>
      <c r="AW39" s="41">
        <f t="shared" si="15"/>
        <v>88.107594474088145</v>
      </c>
      <c r="AX39" s="41">
        <f t="shared" si="16"/>
        <v>62.152602324406267</v>
      </c>
      <c r="AY39" s="42">
        <f t="shared" si="17"/>
        <v>88.107594474088145</v>
      </c>
    </row>
    <row r="40" spans="1:51" s="30" customFormat="1" ht="14.25" customHeight="1" thickBot="1" x14ac:dyDescent="0.3">
      <c r="A40" s="32" t="s">
        <v>33</v>
      </c>
      <c r="B40" s="63">
        <v>202.25717495659279</v>
      </c>
      <c r="C40" s="64">
        <v>205.28441498381378</v>
      </c>
      <c r="D40" s="77">
        <f t="shared" si="0"/>
        <v>105.42661546167975</v>
      </c>
      <c r="E40" s="78">
        <f t="shared" si="1"/>
        <v>68.303647318814569</v>
      </c>
      <c r="F40" s="79">
        <v>434.4132366458993</v>
      </c>
      <c r="G40" s="77">
        <v>614.08355171882226</v>
      </c>
      <c r="H40" s="77">
        <f t="shared" si="2"/>
        <v>121.40034507708576</v>
      </c>
      <c r="I40" s="78">
        <f t="shared" si="3"/>
        <v>139.85984927185842</v>
      </c>
      <c r="J40" s="79">
        <v>258.53743233581861</v>
      </c>
      <c r="K40" s="77">
        <v>329.16294126714968</v>
      </c>
      <c r="L40" s="80">
        <f t="shared" si="4"/>
        <v>47.921188846218065</v>
      </c>
      <c r="M40" s="80">
        <f t="shared" si="5"/>
        <v>42.283210244980452</v>
      </c>
      <c r="N40" s="79">
        <v>116.07803084465324</v>
      </c>
      <c r="O40" s="77">
        <v>201.74502851857562</v>
      </c>
      <c r="P40" s="80">
        <f t="shared" si="6"/>
        <v>31.947459230812044</v>
      </c>
      <c r="Q40" s="81">
        <f t="shared" si="7"/>
        <v>29.27299170806339</v>
      </c>
      <c r="R40" s="82">
        <v>54.521499336125011</v>
      </c>
      <c r="S40" s="77">
        <v>37.16355788500077</v>
      </c>
      <c r="T40" s="77">
        <f t="shared" si="8"/>
        <v>25.557967384649633</v>
      </c>
      <c r="U40" s="83">
        <f t="shared" si="9"/>
        <v>13.010218536917062</v>
      </c>
      <c r="V40" s="79">
        <v>96.73169237054438</v>
      </c>
      <c r="W40" s="77">
        <v>76.096809002620631</v>
      </c>
      <c r="X40" s="77">
        <f t="shared" si="10"/>
        <v>92.64763176935493</v>
      </c>
      <c r="Y40" s="83">
        <f t="shared" si="11"/>
        <v>74.808756587273109</v>
      </c>
      <c r="Z40" s="153">
        <v>33</v>
      </c>
      <c r="AA40" s="44">
        <v>21</v>
      </c>
      <c r="AB40" s="153">
        <v>38</v>
      </c>
      <c r="AC40" s="44">
        <v>43</v>
      </c>
      <c r="AD40" s="153">
        <v>15</v>
      </c>
      <c r="AE40" s="44">
        <v>13</v>
      </c>
      <c r="AF40" s="56">
        <v>10</v>
      </c>
      <c r="AG40" s="45">
        <v>9</v>
      </c>
      <c r="AH40" s="154">
        <v>8</v>
      </c>
      <c r="AI40" s="45">
        <v>4</v>
      </c>
      <c r="AJ40" s="154">
        <v>29</v>
      </c>
      <c r="AK40" s="45">
        <v>23</v>
      </c>
      <c r="AL40" s="45">
        <v>53901</v>
      </c>
      <c r="AM40" s="45">
        <v>52943</v>
      </c>
      <c r="AN40" s="154">
        <v>176</v>
      </c>
      <c r="AO40" s="45">
        <v>152</v>
      </c>
      <c r="AP40" s="56">
        <v>38</v>
      </c>
      <c r="AQ40" s="45">
        <v>44</v>
      </c>
      <c r="AR40" s="56">
        <v>33</v>
      </c>
      <c r="AS40" s="45">
        <v>22</v>
      </c>
      <c r="AT40" s="50">
        <f t="shared" si="12"/>
        <v>562.27528246229201</v>
      </c>
      <c r="AU40" s="50">
        <f t="shared" si="13"/>
        <v>494.38830440284835</v>
      </c>
      <c r="AV40" s="50">
        <f t="shared" si="14"/>
        <v>121.40034507708576</v>
      </c>
      <c r="AW40" s="50">
        <f t="shared" si="15"/>
        <v>143.11240390608768</v>
      </c>
      <c r="AX40" s="50">
        <f t="shared" si="16"/>
        <v>105.42661546167975</v>
      </c>
      <c r="AY40" s="51">
        <f t="shared" si="17"/>
        <v>71.556201953043839</v>
      </c>
    </row>
    <row r="41" spans="1:51" s="30" customFormat="1" ht="14.25" customHeight="1" thickBot="1" x14ac:dyDescent="0.3">
      <c r="A41" s="33" t="s">
        <v>34</v>
      </c>
      <c r="B41" s="65">
        <v>168.44408140071741</v>
      </c>
      <c r="C41" s="66">
        <v>185.05193555850514</v>
      </c>
      <c r="D41" s="84">
        <f t="shared" si="0"/>
        <v>55.214849207884612</v>
      </c>
      <c r="E41" s="85">
        <f t="shared" si="1"/>
        <v>63.140698090226408</v>
      </c>
      <c r="F41" s="86">
        <v>551.11268956209824</v>
      </c>
      <c r="G41" s="84">
        <v>556.20425956819815</v>
      </c>
      <c r="H41" s="84">
        <f t="shared" si="2"/>
        <v>132.63902323681779</v>
      </c>
      <c r="I41" s="85">
        <f t="shared" si="3"/>
        <v>144.41090355289407</v>
      </c>
      <c r="J41" s="86">
        <v>334.09241041304114</v>
      </c>
      <c r="K41" s="84">
        <v>332.18482483165087</v>
      </c>
      <c r="L41" s="87">
        <f t="shared" si="4"/>
        <v>58.29947765525246</v>
      </c>
      <c r="M41" s="87">
        <f t="shared" si="5"/>
        <v>56.576566110549408</v>
      </c>
      <c r="N41" s="86">
        <v>139.08868132258408</v>
      </c>
      <c r="O41" s="84">
        <v>161.98597191948465</v>
      </c>
      <c r="P41" s="87">
        <f t="shared" si="6"/>
        <v>25.910878957889985</v>
      </c>
      <c r="Q41" s="88">
        <f t="shared" si="7"/>
        <v>31.882926758431157</v>
      </c>
      <c r="R41" s="89">
        <v>44.033100117199986</v>
      </c>
      <c r="S41" s="87">
        <v>34.94842975609162</v>
      </c>
      <c r="T41" s="87">
        <f t="shared" si="8"/>
        <v>19.433159218417487</v>
      </c>
      <c r="U41" s="90">
        <f t="shared" si="9"/>
        <v>15.941463379215579</v>
      </c>
      <c r="V41" s="91">
        <v>83.697837127534882</v>
      </c>
      <c r="W41" s="87">
        <v>74.964381826816521</v>
      </c>
      <c r="X41" s="87">
        <f t="shared" si="10"/>
        <v>72.180305668407811</v>
      </c>
      <c r="Y41" s="90">
        <f t="shared" si="11"/>
        <v>52.825633550733976</v>
      </c>
      <c r="Z41" s="159">
        <v>179</v>
      </c>
      <c r="AA41" s="58">
        <f t="shared" ref="AA41:AK41" si="19">SUM(AA36:AA40)</f>
        <v>202</v>
      </c>
      <c r="AB41" s="160">
        <v>430</v>
      </c>
      <c r="AC41" s="58">
        <f t="shared" si="19"/>
        <v>462</v>
      </c>
      <c r="AD41" s="160">
        <v>189</v>
      </c>
      <c r="AE41" s="58">
        <f t="shared" si="19"/>
        <v>181</v>
      </c>
      <c r="AF41" s="160">
        <v>84</v>
      </c>
      <c r="AG41" s="58">
        <f t="shared" si="19"/>
        <v>102</v>
      </c>
      <c r="AH41" s="160">
        <v>63</v>
      </c>
      <c r="AI41" s="58">
        <f t="shared" si="19"/>
        <v>51</v>
      </c>
      <c r="AJ41" s="160">
        <v>234</v>
      </c>
      <c r="AK41" s="146">
        <f t="shared" si="19"/>
        <v>169</v>
      </c>
      <c r="AL41" s="142">
        <v>558252</v>
      </c>
      <c r="AM41" s="149">
        <f t="shared" ref="AM41:AQ41" si="20">SUM(AM36:AM40)</f>
        <v>550903</v>
      </c>
      <c r="AN41" s="159">
        <v>1490</v>
      </c>
      <c r="AO41" s="58">
        <f t="shared" si="20"/>
        <v>1416</v>
      </c>
      <c r="AP41" s="160">
        <v>357</v>
      </c>
      <c r="AQ41" s="58">
        <f t="shared" si="20"/>
        <v>285</v>
      </c>
      <c r="AR41" s="160">
        <v>185</v>
      </c>
      <c r="AS41" s="146">
        <f t="shared" ref="AS41" si="21">SUM(AS36:AS40)</f>
        <v>206</v>
      </c>
      <c r="AT41" s="148">
        <f t="shared" si="12"/>
        <v>459.60963865781048</v>
      </c>
      <c r="AU41" s="54">
        <f t="shared" si="13"/>
        <v>442.61004205822076</v>
      </c>
      <c r="AV41" s="54">
        <f t="shared" si="14"/>
        <v>110.12123557103243</v>
      </c>
      <c r="AW41" s="54">
        <f t="shared" si="15"/>
        <v>89.084648295616461</v>
      </c>
      <c r="AX41" s="54">
        <f t="shared" si="16"/>
        <v>57.065626276305323</v>
      </c>
      <c r="AY41" s="55">
        <f t="shared" si="17"/>
        <v>64.391008943498221</v>
      </c>
    </row>
    <row r="42" spans="1:51" s="30" customFormat="1" ht="14.25" customHeight="1" thickBot="1" x14ac:dyDescent="0.3">
      <c r="A42" s="35" t="s">
        <v>35</v>
      </c>
      <c r="B42" s="106">
        <v>135.75088687426094</v>
      </c>
      <c r="C42" s="107">
        <v>152.88614438672744</v>
      </c>
      <c r="D42" s="92">
        <f t="shared" si="0"/>
        <v>72.856336968785257</v>
      </c>
      <c r="E42" s="93">
        <f t="shared" si="1"/>
        <v>103.23493441404283</v>
      </c>
      <c r="F42" s="94">
        <v>531.69097359085538</v>
      </c>
      <c r="G42" s="92">
        <v>355.97370931835047</v>
      </c>
      <c r="H42" s="92">
        <f t="shared" si="2"/>
        <v>165.95054531778865</v>
      </c>
      <c r="I42" s="93">
        <f t="shared" si="3"/>
        <v>119.75252392028969</v>
      </c>
      <c r="J42" s="135">
        <v>294.12692156089872</v>
      </c>
      <c r="K42" s="136">
        <v>184.83250291529737</v>
      </c>
      <c r="L42" s="129">
        <f t="shared" si="4"/>
        <v>48.570891312523507</v>
      </c>
      <c r="M42" s="130">
        <f t="shared" si="5"/>
        <v>24.776384259370278</v>
      </c>
      <c r="N42" s="134">
        <v>153.85100512416241</v>
      </c>
      <c r="O42" s="92">
        <v>104.96660659387258</v>
      </c>
      <c r="P42" s="67">
        <f t="shared" si="6"/>
        <v>32.380594208349002</v>
      </c>
      <c r="Q42" s="68">
        <f t="shared" si="7"/>
        <v>28.905781635931991</v>
      </c>
      <c r="R42" s="70">
        <v>22.62514781237682</v>
      </c>
      <c r="S42" s="67">
        <v>22.81882752040708</v>
      </c>
      <c r="T42" s="67">
        <f t="shared" si="8"/>
        <v>12.142722828130877</v>
      </c>
      <c r="U42" s="71">
        <f t="shared" si="9"/>
        <v>8.2587947531234267</v>
      </c>
      <c r="V42" s="128">
        <v>106.33819471817107</v>
      </c>
      <c r="W42" s="129">
        <v>73.020248065302653</v>
      </c>
      <c r="X42" s="129">
        <f t="shared" si="10"/>
        <v>93.094208349003381</v>
      </c>
      <c r="Y42" s="141">
        <f t="shared" si="11"/>
        <v>53.682165895302269</v>
      </c>
      <c r="Z42" s="158">
        <v>18</v>
      </c>
      <c r="AA42" s="47">
        <f t="shared" ref="AA42:AG42" si="22">AA26+AA39</f>
        <v>25</v>
      </c>
      <c r="AB42" s="158">
        <v>41</v>
      </c>
      <c r="AC42" s="47">
        <f t="shared" si="22"/>
        <v>29</v>
      </c>
      <c r="AD42" s="158">
        <v>12</v>
      </c>
      <c r="AE42" s="47">
        <f t="shared" si="22"/>
        <v>6</v>
      </c>
      <c r="AF42" s="158">
        <v>8</v>
      </c>
      <c r="AG42" s="47">
        <f t="shared" si="22"/>
        <v>7</v>
      </c>
      <c r="AH42" s="158">
        <v>3</v>
      </c>
      <c r="AI42" s="47">
        <f t="shared" ref="AI42:AM42" si="23">AI26+AI39</f>
        <v>2</v>
      </c>
      <c r="AJ42" s="158">
        <v>23</v>
      </c>
      <c r="AK42" s="47">
        <f t="shared" si="23"/>
        <v>13</v>
      </c>
      <c r="AL42" s="47">
        <v>42544</v>
      </c>
      <c r="AM42" s="47">
        <f t="shared" si="23"/>
        <v>41701</v>
      </c>
      <c r="AN42" s="158">
        <v>136</v>
      </c>
      <c r="AO42" s="47">
        <f t="shared" ref="AO42:AQ42" si="24">AO26+AO39</f>
        <v>119</v>
      </c>
      <c r="AP42" s="158">
        <v>32</v>
      </c>
      <c r="AQ42" s="47">
        <f t="shared" si="24"/>
        <v>31</v>
      </c>
      <c r="AR42" s="158">
        <v>20</v>
      </c>
      <c r="AS42" s="47">
        <f t="shared" ref="AS42" si="25">AS26+AS39</f>
        <v>25</v>
      </c>
      <c r="AT42" s="52">
        <f t="shared" si="12"/>
        <v>550.4701015419331</v>
      </c>
      <c r="AU42" s="52">
        <f t="shared" si="13"/>
        <v>491.3982878108439</v>
      </c>
      <c r="AV42" s="52">
        <f t="shared" si="14"/>
        <v>129.52237683339601</v>
      </c>
      <c r="AW42" s="52">
        <f t="shared" si="15"/>
        <v>128.01131867341309</v>
      </c>
      <c r="AX42" s="52">
        <f t="shared" si="16"/>
        <v>80.951485520872509</v>
      </c>
      <c r="AY42" s="53">
        <f t="shared" si="17"/>
        <v>103.23493441404283</v>
      </c>
    </row>
    <row r="43" spans="1:51" s="30" customFormat="1" ht="14.25" customHeight="1" thickBot="1" x14ac:dyDescent="0.3">
      <c r="A43" s="36" t="s">
        <v>80</v>
      </c>
      <c r="B43" s="139">
        <v>170.64850760516771</v>
      </c>
      <c r="C43" s="107">
        <v>143.79892266891798</v>
      </c>
      <c r="D43" s="92">
        <f t="shared" si="0"/>
        <v>69.248169434158271</v>
      </c>
      <c r="E43" s="93">
        <f t="shared" si="1"/>
        <v>65.163321120800859</v>
      </c>
      <c r="F43" s="112">
        <v>585.52790682874047</v>
      </c>
      <c r="G43" s="137">
        <v>597.31860185550545</v>
      </c>
      <c r="H43" s="92">
        <f t="shared" si="2"/>
        <v>152.92304083376618</v>
      </c>
      <c r="I43" s="93">
        <f t="shared" si="3"/>
        <v>189.56602507869343</v>
      </c>
      <c r="J43" s="131">
        <v>252.05880481130276</v>
      </c>
      <c r="K43" s="137">
        <v>273.37597386508583</v>
      </c>
      <c r="L43" s="132">
        <f t="shared" si="4"/>
        <v>63.477488647978419</v>
      </c>
      <c r="M43" s="133">
        <f t="shared" si="5"/>
        <v>79.973166830073794</v>
      </c>
      <c r="N43" s="112">
        <v>241.09972634124611</v>
      </c>
      <c r="O43" s="137">
        <v>237.03119121250219</v>
      </c>
      <c r="P43" s="67">
        <f t="shared" si="6"/>
        <v>37.509425110169069</v>
      </c>
      <c r="Q43" s="68">
        <f t="shared" si="7"/>
        <v>56.277413695237115</v>
      </c>
      <c r="R43" s="112">
        <v>59.492140266021764</v>
      </c>
      <c r="S43" s="137">
        <v>50.566654125333798</v>
      </c>
      <c r="T43" s="67">
        <f t="shared" si="8"/>
        <v>23.082723144719427</v>
      </c>
      <c r="U43" s="71">
        <f t="shared" si="9"/>
        <v>17.771814851127509</v>
      </c>
      <c r="V43" s="131">
        <v>123.6810284477821</v>
      </c>
      <c r="W43" s="137">
        <v>107.45414001633432</v>
      </c>
      <c r="X43" s="132">
        <f t="shared" si="10"/>
        <v>124.06963690286689</v>
      </c>
      <c r="Y43" s="143">
        <f t="shared" si="11"/>
        <v>74.049228546364631</v>
      </c>
      <c r="Z43" s="44">
        <f>Z14+Z38</f>
        <v>24</v>
      </c>
      <c r="AA43" s="44">
        <f t="shared" ref="AA43:AS43" si="26">AA14+AA38</f>
        <v>22</v>
      </c>
      <c r="AB43" s="44">
        <f t="shared" si="26"/>
        <v>53</v>
      </c>
      <c r="AC43" s="44">
        <f t="shared" si="26"/>
        <v>64</v>
      </c>
      <c r="AD43" s="44">
        <f t="shared" si="26"/>
        <v>22</v>
      </c>
      <c r="AE43" s="44">
        <f t="shared" si="26"/>
        <v>27</v>
      </c>
      <c r="AF43" s="44">
        <f t="shared" si="26"/>
        <v>13</v>
      </c>
      <c r="AG43" s="44">
        <f t="shared" si="26"/>
        <v>19</v>
      </c>
      <c r="AH43" s="44">
        <f t="shared" si="26"/>
        <v>8</v>
      </c>
      <c r="AI43" s="44">
        <f t="shared" si="26"/>
        <v>6</v>
      </c>
      <c r="AJ43" s="44">
        <f t="shared" si="26"/>
        <v>43</v>
      </c>
      <c r="AK43" s="44">
        <f t="shared" si="26"/>
        <v>25</v>
      </c>
      <c r="AL43" s="44">
        <v>59681</v>
      </c>
      <c r="AM43" s="44">
        <f t="shared" si="26"/>
        <v>58137</v>
      </c>
      <c r="AN43" s="44">
        <f t="shared" si="26"/>
        <v>214</v>
      </c>
      <c r="AO43" s="44">
        <f t="shared" si="26"/>
        <v>202</v>
      </c>
      <c r="AP43" s="44">
        <f t="shared" si="26"/>
        <v>54</v>
      </c>
      <c r="AQ43" s="44">
        <f t="shared" si="26"/>
        <v>51</v>
      </c>
      <c r="AR43" s="44">
        <f t="shared" si="26"/>
        <v>25</v>
      </c>
      <c r="AS43" s="44">
        <f t="shared" si="26"/>
        <v>22</v>
      </c>
      <c r="AT43" s="50">
        <f t="shared" si="12"/>
        <v>617.46284412124464</v>
      </c>
      <c r="AU43" s="50">
        <f t="shared" si="13"/>
        <v>598.3177666546261</v>
      </c>
      <c r="AV43" s="50">
        <f t="shared" si="14"/>
        <v>155.80838122685611</v>
      </c>
      <c r="AW43" s="50">
        <f t="shared" si="15"/>
        <v>151.06042623458382</v>
      </c>
      <c r="AX43" s="50">
        <f t="shared" si="16"/>
        <v>72.133509827248204</v>
      </c>
      <c r="AY43" s="51">
        <f t="shared" si="17"/>
        <v>65.163321120800859</v>
      </c>
    </row>
    <row r="44" spans="1:51" s="30" customFormat="1" ht="14.25" customHeight="1" thickBot="1" x14ac:dyDescent="0.3">
      <c r="A44" s="33" t="s">
        <v>36</v>
      </c>
      <c r="B44" s="140">
        <v>173.8</v>
      </c>
      <c r="C44" s="96">
        <v>184.2</v>
      </c>
      <c r="D44" s="84">
        <f t="shared" si="0"/>
        <v>64.5099524645982</v>
      </c>
      <c r="E44" s="95">
        <f t="shared" si="1"/>
        <v>73.970504244794441</v>
      </c>
      <c r="F44" s="96">
        <v>556.70000000000005</v>
      </c>
      <c r="G44" s="97">
        <v>558.79999999999995</v>
      </c>
      <c r="H44" s="84">
        <f t="shared" si="2"/>
        <v>153.59512491570999</v>
      </c>
      <c r="I44" s="95">
        <f t="shared" si="3"/>
        <v>164.61041789686649</v>
      </c>
      <c r="J44" s="98">
        <v>308.70738401202539</v>
      </c>
      <c r="K44" s="99">
        <v>306.32441111153008</v>
      </c>
      <c r="L44" s="87">
        <f t="shared" si="4"/>
        <v>62.462017465722063</v>
      </c>
      <c r="M44" s="100">
        <f t="shared" si="5"/>
        <v>62.093550042109129</v>
      </c>
      <c r="N44" s="98">
        <v>146.40317071063308</v>
      </c>
      <c r="O44" s="99">
        <v>160.16813760610313</v>
      </c>
      <c r="P44" s="87">
        <f t="shared" si="6"/>
        <v>30.309437983366774</v>
      </c>
      <c r="Q44" s="101">
        <f t="shared" si="7"/>
        <v>37.089435931192703</v>
      </c>
      <c r="R44" s="102">
        <v>57.6</v>
      </c>
      <c r="S44" s="103">
        <v>45.1</v>
      </c>
      <c r="T44" s="87">
        <f t="shared" si="8"/>
        <v>22.11769798786224</v>
      </c>
      <c r="U44" s="104">
        <f t="shared" si="9"/>
        <v>20.003291288733141</v>
      </c>
      <c r="V44" s="105">
        <v>85.3</v>
      </c>
      <c r="W44" s="103">
        <v>81.3</v>
      </c>
      <c r="X44" s="87">
        <f t="shared" si="10"/>
        <v>70.448963961338976</v>
      </c>
      <c r="Y44" s="101">
        <f t="shared" si="11"/>
        <v>59.801506248608462</v>
      </c>
      <c r="Z44" s="57">
        <f t="shared" ref="Z44:AG44" si="27">Z35+Z41</f>
        <v>315</v>
      </c>
      <c r="AA44" s="58">
        <f t="shared" si="27"/>
        <v>355</v>
      </c>
      <c r="AB44" s="58">
        <f t="shared" si="27"/>
        <v>750</v>
      </c>
      <c r="AC44" s="58">
        <f t="shared" si="27"/>
        <v>790</v>
      </c>
      <c r="AD44" s="58">
        <f t="shared" si="27"/>
        <v>305</v>
      </c>
      <c r="AE44" s="58">
        <f t="shared" si="27"/>
        <v>298</v>
      </c>
      <c r="AF44" s="58">
        <f t="shared" si="27"/>
        <v>148</v>
      </c>
      <c r="AG44" s="58">
        <f t="shared" si="27"/>
        <v>178</v>
      </c>
      <c r="AH44" s="58">
        <f>AH35+AH41</f>
        <v>108</v>
      </c>
      <c r="AI44" s="58">
        <f>AI35+AI41</f>
        <v>96</v>
      </c>
      <c r="AJ44" s="58">
        <f t="shared" ref="AJ44:AM44" si="28">AJ35+AJ41</f>
        <v>344</v>
      </c>
      <c r="AK44" s="146">
        <f t="shared" si="28"/>
        <v>287</v>
      </c>
      <c r="AL44" s="142">
        <v>840847</v>
      </c>
      <c r="AM44" s="58">
        <f t="shared" si="28"/>
        <v>826424</v>
      </c>
      <c r="AN44" s="58">
        <f t="shared" ref="AN44:AQ44" si="29">AN35+AN41</f>
        <v>2576</v>
      </c>
      <c r="AO44" s="58">
        <f t="shared" si="29"/>
        <v>2576</v>
      </c>
      <c r="AP44" s="58">
        <f t="shared" si="29"/>
        <v>705</v>
      </c>
      <c r="AQ44" s="58">
        <f t="shared" si="29"/>
        <v>665</v>
      </c>
      <c r="AR44" s="58">
        <f t="shared" ref="AR44:AS44" si="30">AR35+AR41</f>
        <v>321</v>
      </c>
      <c r="AS44" s="58">
        <f t="shared" si="30"/>
        <v>359</v>
      </c>
      <c r="AT44" s="54">
        <f t="shared" si="12"/>
        <v>527.54805571049189</v>
      </c>
      <c r="AU44" s="54">
        <f t="shared" si="13"/>
        <v>536.75498291433939</v>
      </c>
      <c r="AV44" s="54">
        <f t="shared" si="14"/>
        <v>144.3794174207674</v>
      </c>
      <c r="AW44" s="54">
        <f t="shared" si="15"/>
        <v>138.56446569799522</v>
      </c>
      <c r="AX44" s="54">
        <f t="shared" si="16"/>
        <v>65.738713463923872</v>
      </c>
      <c r="AY44" s="55">
        <f t="shared" si="17"/>
        <v>74.803974715158319</v>
      </c>
    </row>
    <row r="45" spans="1:51" ht="14.25" customHeight="1" x14ac:dyDescent="0.25">
      <c r="A45" s="6" t="s">
        <v>37</v>
      </c>
      <c r="B45" s="108">
        <v>189</v>
      </c>
      <c r="C45" s="109">
        <v>189.9</v>
      </c>
      <c r="D45" s="10"/>
      <c r="E45" s="11"/>
      <c r="F45" s="113">
        <v>629.20000000000005</v>
      </c>
      <c r="G45" s="109">
        <v>641</v>
      </c>
      <c r="H45" s="10"/>
      <c r="I45" s="11"/>
      <c r="J45" s="116"/>
      <c r="K45" s="117"/>
      <c r="L45" s="118"/>
      <c r="M45" s="118"/>
      <c r="N45" s="116"/>
      <c r="O45" s="117"/>
      <c r="P45" s="118"/>
      <c r="Q45" s="119"/>
      <c r="R45" s="120">
        <v>47.5</v>
      </c>
      <c r="S45" s="121">
        <v>46.6</v>
      </c>
      <c r="T45" s="8"/>
      <c r="U45" s="15"/>
      <c r="V45" s="126">
        <v>68.900000000000006</v>
      </c>
      <c r="W45" s="121">
        <v>70.099999999999994</v>
      </c>
      <c r="X45" s="8"/>
      <c r="Y45" s="12"/>
      <c r="Z45" s="4"/>
      <c r="AA45" s="4"/>
      <c r="AB45" s="4"/>
      <c r="AC45" s="4"/>
      <c r="AD45" s="4"/>
      <c r="AE45" s="4"/>
      <c r="AF45" s="4"/>
      <c r="AG45" s="4"/>
    </row>
    <row r="46" spans="1:51" ht="14.25" customHeight="1" thickBot="1" x14ac:dyDescent="0.3">
      <c r="A46" s="7" t="s">
        <v>38</v>
      </c>
      <c r="B46" s="110">
        <v>193.2</v>
      </c>
      <c r="C46" s="111">
        <v>198.3</v>
      </c>
      <c r="D46" s="13"/>
      <c r="E46" s="14"/>
      <c r="F46" s="114">
        <v>602.4</v>
      </c>
      <c r="G46" s="115">
        <v>601.4</v>
      </c>
      <c r="H46" s="13"/>
      <c r="I46" s="14"/>
      <c r="J46" s="114">
        <v>320.39999999999998</v>
      </c>
      <c r="K46" s="115">
        <v>322.10000000000002</v>
      </c>
      <c r="L46" s="122"/>
      <c r="M46" s="122"/>
      <c r="N46" s="114">
        <v>186.8</v>
      </c>
      <c r="O46" s="115">
        <v>182.6</v>
      </c>
      <c r="P46" s="122"/>
      <c r="Q46" s="123"/>
      <c r="R46" s="124">
        <v>44.5</v>
      </c>
      <c r="S46" s="125">
        <v>44.2</v>
      </c>
      <c r="T46" s="9"/>
      <c r="U46" s="16"/>
      <c r="V46" s="127">
        <v>63.3</v>
      </c>
      <c r="W46" s="125">
        <v>65</v>
      </c>
      <c r="X46" s="9"/>
      <c r="Y46" s="5"/>
      <c r="Z46" s="4"/>
      <c r="AA46" s="4"/>
      <c r="AB46" s="4"/>
      <c r="AC46" s="4"/>
      <c r="AD46" s="4"/>
    </row>
    <row r="48" spans="1:51" x14ac:dyDescent="0.25">
      <c r="A48" s="4"/>
      <c r="B48" s="4"/>
      <c r="C48" s="20"/>
      <c r="D48" s="179" t="s">
        <v>55</v>
      </c>
      <c r="E48" s="180" t="s">
        <v>56</v>
      </c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</row>
    <row r="49" spans="1:20" x14ac:dyDescent="0.25">
      <c r="A49" s="19"/>
      <c r="B49" s="19"/>
      <c r="C49" s="21"/>
      <c r="D49" s="179"/>
      <c r="E49" s="175" t="s">
        <v>57</v>
      </c>
      <c r="F49" s="27" t="s">
        <v>58</v>
      </c>
      <c r="G49" s="175" t="s">
        <v>59</v>
      </c>
      <c r="H49" s="27" t="s">
        <v>58</v>
      </c>
      <c r="I49" s="175" t="s">
        <v>60</v>
      </c>
      <c r="J49" s="180" t="s">
        <v>61</v>
      </c>
      <c r="K49" s="180"/>
      <c r="L49" s="175" t="s">
        <v>62</v>
      </c>
      <c r="M49" s="175" t="s">
        <v>63</v>
      </c>
      <c r="N49" s="175" t="s">
        <v>64</v>
      </c>
      <c r="O49" s="180" t="s">
        <v>65</v>
      </c>
      <c r="P49" s="180"/>
      <c r="Q49" s="180"/>
      <c r="R49" s="180"/>
      <c r="S49" s="180"/>
      <c r="T49" s="180"/>
    </row>
    <row r="50" spans="1:20" x14ac:dyDescent="0.25">
      <c r="A50" s="19"/>
      <c r="B50" s="19"/>
      <c r="C50" s="21"/>
      <c r="D50" s="179"/>
      <c r="E50" s="175"/>
      <c r="F50" s="175" t="s">
        <v>66</v>
      </c>
      <c r="G50" s="175"/>
      <c r="H50" s="175" t="s">
        <v>67</v>
      </c>
      <c r="I50" s="175"/>
      <c r="J50" s="175" t="s">
        <v>68</v>
      </c>
      <c r="K50" s="175" t="s">
        <v>69</v>
      </c>
      <c r="L50" s="175"/>
      <c r="M50" s="175"/>
      <c r="N50" s="175"/>
      <c r="O50" s="175" t="s">
        <v>70</v>
      </c>
      <c r="P50" s="28" t="s">
        <v>71</v>
      </c>
      <c r="Q50" s="175" t="s">
        <v>72</v>
      </c>
      <c r="R50" s="175" t="s">
        <v>73</v>
      </c>
      <c r="S50" s="175" t="s">
        <v>74</v>
      </c>
      <c r="T50" s="178" t="s">
        <v>75</v>
      </c>
    </row>
    <row r="51" spans="1:20" x14ac:dyDescent="0.25">
      <c r="A51" s="19"/>
      <c r="B51" s="19"/>
      <c r="C51" s="21"/>
      <c r="D51" s="17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 t="s">
        <v>76</v>
      </c>
      <c r="Q51" s="175"/>
      <c r="R51" s="175"/>
      <c r="S51" s="175"/>
      <c r="T51" s="178"/>
    </row>
    <row r="52" spans="1:20" ht="30" customHeight="1" x14ac:dyDescent="0.25">
      <c r="A52" s="19"/>
      <c r="B52" s="19"/>
      <c r="C52" s="21"/>
      <c r="D52" s="17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8"/>
    </row>
    <row r="53" spans="1:20" ht="59.25" customHeight="1" x14ac:dyDescent="0.25">
      <c r="A53" s="22"/>
      <c r="B53" s="22"/>
      <c r="C53" s="23"/>
      <c r="D53" s="179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8"/>
    </row>
    <row r="54" spans="1:20" ht="30.75" customHeight="1" x14ac:dyDescent="0.25">
      <c r="A54" s="170" t="s">
        <v>36</v>
      </c>
      <c r="B54" s="173" t="s">
        <v>77</v>
      </c>
      <c r="C54" s="25">
        <v>2017</v>
      </c>
      <c r="D54" s="18">
        <f t="shared" ref="D54:T54" si="31">D58*100000/$AL$44*1.722</f>
        <v>527.54805571049189</v>
      </c>
      <c r="E54" s="18">
        <f t="shared" si="31"/>
        <v>28.056709484603026</v>
      </c>
      <c r="F54" s="18">
        <f t="shared" si="31"/>
        <v>10.034881494493051</v>
      </c>
      <c r="G54" s="18">
        <f t="shared" si="31"/>
        <v>65.738713463923872</v>
      </c>
      <c r="H54" s="18">
        <f t="shared" si="31"/>
        <v>64.5099524645982</v>
      </c>
      <c r="I54" s="18">
        <f t="shared" si="31"/>
        <v>153.59512491570999</v>
      </c>
      <c r="J54" s="18">
        <f t="shared" si="31"/>
        <v>62.462017465722063</v>
      </c>
      <c r="K54" s="18">
        <f t="shared" si="31"/>
        <v>30.309437983366774</v>
      </c>
      <c r="L54" s="18">
        <f t="shared" si="31"/>
        <v>22.11769798786224</v>
      </c>
      <c r="M54" s="18">
        <f t="shared" si="31"/>
        <v>70.448963961338976</v>
      </c>
      <c r="N54" s="18">
        <f t="shared" si="31"/>
        <v>144.3794174207674</v>
      </c>
      <c r="O54" s="18">
        <f t="shared" si="31"/>
        <v>17.817034490222362</v>
      </c>
      <c r="P54" s="18">
        <f t="shared" si="31"/>
        <v>11.67322949359396</v>
      </c>
      <c r="Q54" s="18">
        <f t="shared" si="31"/>
        <v>15.564305991458614</v>
      </c>
      <c r="R54" s="18">
        <f t="shared" si="31"/>
        <v>45.464156975050152</v>
      </c>
      <c r="S54" s="18">
        <f t="shared" si="31"/>
        <v>10.034881494493051</v>
      </c>
      <c r="T54" s="18">
        <f t="shared" si="31"/>
        <v>0.20479349988761331</v>
      </c>
    </row>
    <row r="55" spans="1:20" x14ac:dyDescent="0.25">
      <c r="A55" s="171"/>
      <c r="B55" s="174"/>
      <c r="C55" s="24">
        <v>2018</v>
      </c>
      <c r="D55" s="18">
        <f t="shared" ref="D55:T55" si="32">D59*100000/$AM$44*1.722</f>
        <v>536.75498291433939</v>
      </c>
      <c r="E55" s="18">
        <f t="shared" si="32"/>
        <v>33.130451196964266</v>
      </c>
      <c r="F55" s="18">
        <f t="shared" si="32"/>
        <v>8.3347047036388098</v>
      </c>
      <c r="G55" s="18">
        <f t="shared" si="32"/>
        <v>74.803974715158319</v>
      </c>
      <c r="H55" s="18">
        <f t="shared" si="32"/>
        <v>73.970504244794441</v>
      </c>
      <c r="I55" s="18">
        <f t="shared" si="32"/>
        <v>164.61041789686649</v>
      </c>
      <c r="J55" s="18">
        <f t="shared" si="32"/>
        <v>62.093550042109129</v>
      </c>
      <c r="K55" s="18">
        <f t="shared" si="32"/>
        <v>37.089435931192703</v>
      </c>
      <c r="L55" s="18">
        <f t="shared" si="32"/>
        <v>20.003291288733141</v>
      </c>
      <c r="M55" s="18">
        <f t="shared" si="32"/>
        <v>59.801506248608462</v>
      </c>
      <c r="N55" s="18">
        <f t="shared" si="32"/>
        <v>138.56446569799522</v>
      </c>
      <c r="O55" s="18">
        <f t="shared" si="32"/>
        <v>14.794100848958887</v>
      </c>
      <c r="P55" s="18">
        <f t="shared" si="32"/>
        <v>12.918792290640155</v>
      </c>
      <c r="Q55" s="18">
        <f t="shared" si="32"/>
        <v>18.127982730414413</v>
      </c>
      <c r="R55" s="18">
        <f t="shared" si="32"/>
        <v>40.423317812648229</v>
      </c>
      <c r="S55" s="18">
        <f t="shared" si="32"/>
        <v>9.3765427915936606</v>
      </c>
      <c r="T55" s="18">
        <f t="shared" si="32"/>
        <v>0.20836761759097025</v>
      </c>
    </row>
    <row r="56" spans="1:20" x14ac:dyDescent="0.25">
      <c r="A56" s="171"/>
      <c r="B56" s="24" t="s">
        <v>78</v>
      </c>
      <c r="C56" s="26" t="s">
        <v>82</v>
      </c>
      <c r="D56" s="18">
        <f>(D55*100/D54)-100</f>
        <v>1.7452300514022028</v>
      </c>
      <c r="E56" s="18">
        <f t="shared" ref="E56:T56" si="33">(E55*100/E54)-100</f>
        <v>18.083880132649242</v>
      </c>
      <c r="F56" s="18">
        <f t="shared" si="33"/>
        <v>-16.94266934579413</v>
      </c>
      <c r="G56" s="18">
        <f t="shared" si="33"/>
        <v>13.789836724153858</v>
      </c>
      <c r="H56" s="18">
        <f t="shared" si="33"/>
        <v>14.665259264278646</v>
      </c>
      <c r="I56" s="18">
        <f t="shared" si="33"/>
        <v>7.1716423208103066</v>
      </c>
      <c r="J56" s="18">
        <f t="shared" si="33"/>
        <v>-0.58990637600705043</v>
      </c>
      <c r="K56" s="18">
        <f t="shared" si="33"/>
        <v>22.369263169929638</v>
      </c>
      <c r="L56" s="18">
        <f t="shared" si="33"/>
        <v>-9.5597955098647418</v>
      </c>
      <c r="M56" s="18">
        <f t="shared" si="33"/>
        <v>-15.113717951301084</v>
      </c>
      <c r="N56" s="18">
        <f t="shared" si="33"/>
        <v>-4.0275489586064452</v>
      </c>
      <c r="O56" s="18">
        <f t="shared" si="33"/>
        <v>-16.966536394832715</v>
      </c>
      <c r="P56" s="18">
        <f t="shared" si="33"/>
        <v>10.67025023134974</v>
      </c>
      <c r="Q56" s="18">
        <f t="shared" si="33"/>
        <v>16.471513348315654</v>
      </c>
      <c r="R56" s="18">
        <f t="shared" si="33"/>
        <v>-11.087501666792676</v>
      </c>
      <c r="S56" s="18">
        <f t="shared" si="33"/>
        <v>-6.5605030140183942</v>
      </c>
      <c r="T56" s="18">
        <f t="shared" si="33"/>
        <v>1.7452300514022028</v>
      </c>
    </row>
    <row r="57" spans="1:20" x14ac:dyDescent="0.25">
      <c r="A57" s="171"/>
      <c r="B57" s="24"/>
      <c r="C57" s="2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25">
      <c r="A58" s="172"/>
      <c r="B58" s="176" t="s">
        <v>79</v>
      </c>
      <c r="C58" s="24">
        <v>2017</v>
      </c>
      <c r="D58" s="150">
        <v>2576</v>
      </c>
      <c r="E58" s="150">
        <v>137</v>
      </c>
      <c r="F58" s="150">
        <v>49</v>
      </c>
      <c r="G58" s="150">
        <v>321</v>
      </c>
      <c r="H58" s="150">
        <v>315</v>
      </c>
      <c r="I58" s="150">
        <v>750</v>
      </c>
      <c r="J58" s="150">
        <v>305</v>
      </c>
      <c r="K58" s="150">
        <v>148</v>
      </c>
      <c r="L58" s="150">
        <v>108</v>
      </c>
      <c r="M58" s="150">
        <v>344</v>
      </c>
      <c r="N58" s="150">
        <v>705</v>
      </c>
      <c r="O58" s="150">
        <v>87</v>
      </c>
      <c r="P58" s="150">
        <v>57</v>
      </c>
      <c r="Q58" s="150">
        <v>76</v>
      </c>
      <c r="R58" s="150">
        <v>222</v>
      </c>
      <c r="S58" s="150">
        <v>49</v>
      </c>
      <c r="T58" s="150">
        <v>1</v>
      </c>
    </row>
    <row r="59" spans="1:20" x14ac:dyDescent="0.25">
      <c r="A59" s="172"/>
      <c r="B59" s="177"/>
      <c r="C59" s="24">
        <v>2018</v>
      </c>
      <c r="D59" s="150">
        <v>2576</v>
      </c>
      <c r="E59" s="150">
        <v>159</v>
      </c>
      <c r="F59" s="150">
        <v>40</v>
      </c>
      <c r="G59" s="150">
        <v>359</v>
      </c>
      <c r="H59" s="150">
        <v>355</v>
      </c>
      <c r="I59" s="150">
        <v>790</v>
      </c>
      <c r="J59" s="150">
        <v>298</v>
      </c>
      <c r="K59" s="150">
        <v>178</v>
      </c>
      <c r="L59" s="150">
        <v>96</v>
      </c>
      <c r="M59" s="150">
        <v>287</v>
      </c>
      <c r="N59" s="150">
        <v>665</v>
      </c>
      <c r="O59" s="150">
        <v>71</v>
      </c>
      <c r="P59" s="150">
        <v>62</v>
      </c>
      <c r="Q59" s="150">
        <v>87</v>
      </c>
      <c r="R59" s="150">
        <v>194</v>
      </c>
      <c r="S59" s="150">
        <v>45</v>
      </c>
      <c r="T59" s="150">
        <v>1</v>
      </c>
    </row>
    <row r="60" spans="1:20" ht="30" x14ac:dyDescent="0.25">
      <c r="B60" s="173"/>
      <c r="C60" s="37" t="s">
        <v>81</v>
      </c>
      <c r="D60" s="17">
        <f>D58-D59</f>
        <v>0</v>
      </c>
      <c r="E60" s="17">
        <f t="shared" ref="E60:T60" si="34">E58-E59</f>
        <v>-22</v>
      </c>
      <c r="F60" s="17">
        <f t="shared" si="34"/>
        <v>9</v>
      </c>
      <c r="G60" s="17">
        <f t="shared" si="34"/>
        <v>-38</v>
      </c>
      <c r="H60" s="17">
        <f t="shared" si="34"/>
        <v>-40</v>
      </c>
      <c r="I60" s="17">
        <f t="shared" si="34"/>
        <v>-40</v>
      </c>
      <c r="J60" s="17">
        <f t="shared" si="34"/>
        <v>7</v>
      </c>
      <c r="K60" s="17">
        <f t="shared" si="34"/>
        <v>-30</v>
      </c>
      <c r="L60" s="17">
        <f t="shared" si="34"/>
        <v>12</v>
      </c>
      <c r="M60" s="17">
        <f t="shared" si="34"/>
        <v>57</v>
      </c>
      <c r="N60" s="17">
        <f t="shared" si="34"/>
        <v>40</v>
      </c>
      <c r="O60" s="17">
        <f t="shared" si="34"/>
        <v>16</v>
      </c>
      <c r="P60" s="17">
        <f t="shared" si="34"/>
        <v>-5</v>
      </c>
      <c r="Q60" s="17">
        <f t="shared" si="34"/>
        <v>-11</v>
      </c>
      <c r="R60" s="17">
        <f t="shared" si="34"/>
        <v>28</v>
      </c>
      <c r="S60" s="17">
        <f t="shared" si="34"/>
        <v>4</v>
      </c>
      <c r="T60" s="17">
        <f t="shared" si="34"/>
        <v>0</v>
      </c>
    </row>
  </sheetData>
  <mergeCells count="57">
    <mergeCell ref="AX8:AY8"/>
    <mergeCell ref="AN8:AO8"/>
    <mergeCell ref="AP8:AQ8"/>
    <mergeCell ref="AT8:AU8"/>
    <mergeCell ref="AV8:AW8"/>
    <mergeCell ref="AR8:AS8"/>
    <mergeCell ref="AH8:AI8"/>
    <mergeCell ref="AJ8:AK8"/>
    <mergeCell ref="A6:A9"/>
    <mergeCell ref="R6:U7"/>
    <mergeCell ref="V6:Y7"/>
    <mergeCell ref="R8:S8"/>
    <mergeCell ref="T8:U8"/>
    <mergeCell ref="V8:W8"/>
    <mergeCell ref="F6:I7"/>
    <mergeCell ref="F8:G8"/>
    <mergeCell ref="H8:I8"/>
    <mergeCell ref="B6:E7"/>
    <mergeCell ref="B8:C8"/>
    <mergeCell ref="D8:E8"/>
    <mergeCell ref="Z8:AA8"/>
    <mergeCell ref="A4:Y4"/>
    <mergeCell ref="AD8:AE8"/>
    <mergeCell ref="AF8:AG8"/>
    <mergeCell ref="J6:M7"/>
    <mergeCell ref="N6:Q7"/>
    <mergeCell ref="J8:K8"/>
    <mergeCell ref="L8:M8"/>
    <mergeCell ref="N8:O8"/>
    <mergeCell ref="P8:Q8"/>
    <mergeCell ref="AB8:AC8"/>
    <mergeCell ref="X8:Y8"/>
    <mergeCell ref="F5:R5"/>
    <mergeCell ref="L49:L53"/>
    <mergeCell ref="M49:M53"/>
    <mergeCell ref="N49:N53"/>
    <mergeCell ref="O49:T49"/>
    <mergeCell ref="F50:F53"/>
    <mergeCell ref="H50:H53"/>
    <mergeCell ref="J50:J53"/>
    <mergeCell ref="K50:K53"/>
    <mergeCell ref="AL8:AM8"/>
    <mergeCell ref="A54:A59"/>
    <mergeCell ref="B54:B55"/>
    <mergeCell ref="R50:R53"/>
    <mergeCell ref="S50:S53"/>
    <mergeCell ref="O50:O53"/>
    <mergeCell ref="Q50:Q53"/>
    <mergeCell ref="B58:B60"/>
    <mergeCell ref="T50:T53"/>
    <mergeCell ref="P51:P53"/>
    <mergeCell ref="D48:D53"/>
    <mergeCell ref="E48:T48"/>
    <mergeCell ref="E49:E53"/>
    <mergeCell ref="G49:G53"/>
    <mergeCell ref="I49:I53"/>
    <mergeCell ref="J49:K49"/>
  </mergeCells>
  <pageMargins left="0.7" right="0.7" top="0.75" bottom="0.75" header="0.3" footer="0.3"/>
  <pageSetup paperSize="9" scale="53" orientation="landscape" verticalDpi="0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2018-08-31T06:46:43Z</dcterms:modified>
</cp:coreProperties>
</file>