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675" yWindow="-15" windowWidth="13005" windowHeight="130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Лист1!$A$1:$AY$46</definedName>
  </definedNames>
  <calcPr calcId="145621"/>
</workbook>
</file>

<file path=xl/calcChain.xml><?xml version="1.0" encoding="utf-8"?>
<calcChain xmlns="http://schemas.openxmlformats.org/spreadsheetml/2006/main">
  <c r="T55" i="1" l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Y40" i="1"/>
  <c r="AX40" i="1"/>
  <c r="AW40" i="1"/>
  <c r="AV40" i="1"/>
  <c r="AU40" i="1"/>
  <c r="AT40" i="1"/>
  <c r="Y40" i="1"/>
  <c r="X40" i="1"/>
  <c r="U40" i="1"/>
  <c r="T40" i="1"/>
  <c r="Q40" i="1"/>
  <c r="P40" i="1"/>
  <c r="M40" i="1"/>
  <c r="L40" i="1"/>
  <c r="I40" i="1"/>
  <c r="H40" i="1"/>
  <c r="E40" i="1"/>
  <c r="D40" i="1"/>
  <c r="AY39" i="1"/>
  <c r="AX39" i="1"/>
  <c r="AW39" i="1"/>
  <c r="AV39" i="1"/>
  <c r="AU39" i="1"/>
  <c r="AT39" i="1"/>
  <c r="Y39" i="1"/>
  <c r="X39" i="1"/>
  <c r="U39" i="1"/>
  <c r="T39" i="1"/>
  <c r="Q39" i="1"/>
  <c r="P39" i="1"/>
  <c r="M39" i="1"/>
  <c r="L39" i="1"/>
  <c r="I39" i="1"/>
  <c r="H39" i="1"/>
  <c r="E39" i="1"/>
  <c r="D39" i="1"/>
  <c r="AY38" i="1"/>
  <c r="AX38" i="1"/>
  <c r="AW38" i="1"/>
  <c r="AV38" i="1"/>
  <c r="AU38" i="1"/>
  <c r="AT38" i="1"/>
  <c r="Y38" i="1"/>
  <c r="X38" i="1"/>
  <c r="U38" i="1"/>
  <c r="T38" i="1"/>
  <c r="Q38" i="1"/>
  <c r="P38" i="1"/>
  <c r="M38" i="1"/>
  <c r="L38" i="1"/>
  <c r="I38" i="1"/>
  <c r="H38" i="1"/>
  <c r="E38" i="1"/>
  <c r="D38" i="1"/>
  <c r="AY37" i="1"/>
  <c r="AX37" i="1"/>
  <c r="AW37" i="1"/>
  <c r="AV37" i="1"/>
  <c r="AU37" i="1"/>
  <c r="AT37" i="1"/>
  <c r="Y37" i="1"/>
  <c r="X37" i="1"/>
  <c r="U37" i="1"/>
  <c r="T37" i="1"/>
  <c r="Q37" i="1"/>
  <c r="P37" i="1"/>
  <c r="M37" i="1"/>
  <c r="L37" i="1"/>
  <c r="I37" i="1"/>
  <c r="H37" i="1"/>
  <c r="E37" i="1"/>
  <c r="D37" i="1"/>
  <c r="AY36" i="1"/>
  <c r="AX36" i="1"/>
  <c r="AW36" i="1"/>
  <c r="AV36" i="1"/>
  <c r="AU36" i="1"/>
  <c r="AT36" i="1"/>
  <c r="Y36" i="1"/>
  <c r="X36" i="1"/>
  <c r="U36" i="1"/>
  <c r="T36" i="1"/>
  <c r="Q36" i="1"/>
  <c r="P36" i="1"/>
  <c r="M36" i="1"/>
  <c r="L36" i="1"/>
  <c r="I36" i="1"/>
  <c r="H36" i="1"/>
  <c r="E36" i="1"/>
  <c r="D36" i="1"/>
  <c r="AY35" i="1"/>
  <c r="AX35" i="1"/>
  <c r="AW35" i="1"/>
  <c r="AV35" i="1"/>
  <c r="AU35" i="1"/>
  <c r="AT35" i="1"/>
  <c r="Y35" i="1"/>
  <c r="X35" i="1"/>
  <c r="U35" i="1"/>
  <c r="T35" i="1"/>
  <c r="Q35" i="1"/>
  <c r="P35" i="1"/>
  <c r="M35" i="1"/>
  <c r="L35" i="1"/>
  <c r="I35" i="1"/>
  <c r="H35" i="1"/>
  <c r="E35" i="1"/>
  <c r="D35" i="1"/>
  <c r="AY34" i="1"/>
  <c r="AX34" i="1"/>
  <c r="AW34" i="1"/>
  <c r="AV34" i="1"/>
  <c r="AU34" i="1"/>
  <c r="AT34" i="1"/>
  <c r="Y34" i="1"/>
  <c r="X34" i="1"/>
  <c r="U34" i="1"/>
  <c r="T34" i="1"/>
  <c r="Q34" i="1"/>
  <c r="P34" i="1"/>
  <c r="M34" i="1"/>
  <c r="L34" i="1"/>
  <c r="I34" i="1"/>
  <c r="H34" i="1"/>
  <c r="E34" i="1"/>
  <c r="D34" i="1"/>
  <c r="AY33" i="1"/>
  <c r="AX33" i="1"/>
  <c r="AW33" i="1"/>
  <c r="AV33" i="1"/>
  <c r="AU33" i="1"/>
  <c r="AT33" i="1"/>
  <c r="Y33" i="1"/>
  <c r="X33" i="1"/>
  <c r="U33" i="1"/>
  <c r="T33" i="1"/>
  <c r="Q33" i="1"/>
  <c r="P33" i="1"/>
  <c r="M33" i="1"/>
  <c r="L33" i="1"/>
  <c r="I33" i="1"/>
  <c r="H33" i="1"/>
  <c r="E33" i="1"/>
  <c r="D33" i="1"/>
  <c r="AY32" i="1"/>
  <c r="AX32" i="1"/>
  <c r="AW32" i="1"/>
  <c r="AV32" i="1"/>
  <c r="AU32" i="1"/>
  <c r="AT32" i="1"/>
  <c r="Y32" i="1"/>
  <c r="X32" i="1"/>
  <c r="U32" i="1"/>
  <c r="T32" i="1"/>
  <c r="Q32" i="1"/>
  <c r="P32" i="1"/>
  <c r="M32" i="1"/>
  <c r="L32" i="1"/>
  <c r="I32" i="1"/>
  <c r="H32" i="1"/>
  <c r="E32" i="1"/>
  <c r="D32" i="1"/>
  <c r="AY31" i="1"/>
  <c r="AX31" i="1"/>
  <c r="AW31" i="1"/>
  <c r="AV31" i="1"/>
  <c r="AU31" i="1"/>
  <c r="AT31" i="1"/>
  <c r="Y31" i="1"/>
  <c r="X31" i="1"/>
  <c r="U31" i="1"/>
  <c r="T31" i="1"/>
  <c r="Q31" i="1"/>
  <c r="P31" i="1"/>
  <c r="M31" i="1"/>
  <c r="L31" i="1"/>
  <c r="I31" i="1"/>
  <c r="H31" i="1"/>
  <c r="E31" i="1"/>
  <c r="D31" i="1"/>
  <c r="AY30" i="1"/>
  <c r="AX30" i="1"/>
  <c r="AW30" i="1"/>
  <c r="AV30" i="1"/>
  <c r="AU30" i="1"/>
  <c r="AT30" i="1"/>
  <c r="Y30" i="1"/>
  <c r="X30" i="1"/>
  <c r="U30" i="1"/>
  <c r="T30" i="1"/>
  <c r="Q30" i="1"/>
  <c r="P30" i="1"/>
  <c r="M30" i="1"/>
  <c r="L30" i="1"/>
  <c r="I30" i="1"/>
  <c r="H30" i="1"/>
  <c r="E30" i="1"/>
  <c r="D30" i="1"/>
  <c r="AY29" i="1"/>
  <c r="AX29" i="1"/>
  <c r="AW29" i="1"/>
  <c r="AV29" i="1"/>
  <c r="AU29" i="1"/>
  <c r="AT29" i="1"/>
  <c r="Y29" i="1"/>
  <c r="X29" i="1"/>
  <c r="U29" i="1"/>
  <c r="T29" i="1"/>
  <c r="Q29" i="1"/>
  <c r="P29" i="1"/>
  <c r="M29" i="1"/>
  <c r="L29" i="1"/>
  <c r="I29" i="1"/>
  <c r="H29" i="1"/>
  <c r="E29" i="1"/>
  <c r="D29" i="1"/>
  <c r="AY28" i="1"/>
  <c r="AX28" i="1"/>
  <c r="AW28" i="1"/>
  <c r="AV28" i="1"/>
  <c r="AU28" i="1"/>
  <c r="AT28" i="1"/>
  <c r="Y28" i="1"/>
  <c r="X28" i="1"/>
  <c r="U28" i="1"/>
  <c r="T28" i="1"/>
  <c r="Q28" i="1"/>
  <c r="P28" i="1"/>
  <c r="M28" i="1"/>
  <c r="L28" i="1"/>
  <c r="I28" i="1"/>
  <c r="H28" i="1"/>
  <c r="E28" i="1"/>
  <c r="D28" i="1"/>
  <c r="AY27" i="1"/>
  <c r="AX27" i="1"/>
  <c r="AW27" i="1"/>
  <c r="AV27" i="1"/>
  <c r="AU27" i="1"/>
  <c r="AT27" i="1"/>
  <c r="Y27" i="1"/>
  <c r="X27" i="1"/>
  <c r="U27" i="1"/>
  <c r="T27" i="1"/>
  <c r="Q27" i="1"/>
  <c r="P27" i="1"/>
  <c r="M27" i="1"/>
  <c r="L27" i="1"/>
  <c r="I27" i="1"/>
  <c r="H27" i="1"/>
  <c r="E27" i="1"/>
  <c r="D27" i="1"/>
  <c r="AY26" i="1"/>
  <c r="AX26" i="1"/>
  <c r="AW26" i="1"/>
  <c r="AV26" i="1"/>
  <c r="AU26" i="1"/>
  <c r="AT26" i="1"/>
  <c r="Y26" i="1"/>
  <c r="X26" i="1"/>
  <c r="U26" i="1"/>
  <c r="T26" i="1"/>
  <c r="Q26" i="1"/>
  <c r="P26" i="1"/>
  <c r="M26" i="1"/>
  <c r="L26" i="1"/>
  <c r="I26" i="1"/>
  <c r="H26" i="1"/>
  <c r="E26" i="1"/>
  <c r="D26" i="1"/>
  <c r="AY25" i="1"/>
  <c r="AX25" i="1"/>
  <c r="AW25" i="1"/>
  <c r="AV25" i="1"/>
  <c r="AU25" i="1"/>
  <c r="AT25" i="1"/>
  <c r="Y25" i="1"/>
  <c r="X25" i="1"/>
  <c r="U25" i="1"/>
  <c r="T25" i="1"/>
  <c r="Q25" i="1"/>
  <c r="P25" i="1"/>
  <c r="M25" i="1"/>
  <c r="L25" i="1"/>
  <c r="I25" i="1"/>
  <c r="H25" i="1"/>
  <c r="E25" i="1"/>
  <c r="D25" i="1"/>
  <c r="AY24" i="1"/>
  <c r="AX24" i="1"/>
  <c r="AW24" i="1"/>
  <c r="AV24" i="1"/>
  <c r="AU24" i="1"/>
  <c r="AT24" i="1"/>
  <c r="Y24" i="1"/>
  <c r="X24" i="1"/>
  <c r="U24" i="1"/>
  <c r="T24" i="1"/>
  <c r="Q24" i="1"/>
  <c r="P24" i="1"/>
  <c r="M24" i="1"/>
  <c r="L24" i="1"/>
  <c r="I24" i="1"/>
  <c r="H24" i="1"/>
  <c r="E24" i="1"/>
  <c r="D24" i="1"/>
  <c r="AY23" i="1"/>
  <c r="AX23" i="1"/>
  <c r="AW23" i="1"/>
  <c r="AV23" i="1"/>
  <c r="AU23" i="1"/>
  <c r="AT23" i="1"/>
  <c r="Y23" i="1"/>
  <c r="X23" i="1"/>
  <c r="U23" i="1"/>
  <c r="T23" i="1"/>
  <c r="Q23" i="1"/>
  <c r="P23" i="1"/>
  <c r="M23" i="1"/>
  <c r="L23" i="1"/>
  <c r="I23" i="1"/>
  <c r="H23" i="1"/>
  <c r="E23" i="1"/>
  <c r="D23" i="1"/>
  <c r="AY22" i="1"/>
  <c r="AX22" i="1"/>
  <c r="AW22" i="1"/>
  <c r="AV22" i="1"/>
  <c r="AU22" i="1"/>
  <c r="AT22" i="1"/>
  <c r="Y22" i="1"/>
  <c r="X22" i="1"/>
  <c r="U22" i="1"/>
  <c r="T22" i="1"/>
  <c r="Q22" i="1"/>
  <c r="P22" i="1"/>
  <c r="M22" i="1"/>
  <c r="L22" i="1"/>
  <c r="I22" i="1"/>
  <c r="H22" i="1"/>
  <c r="E22" i="1"/>
  <c r="D22" i="1"/>
  <c r="AY21" i="1"/>
  <c r="AX21" i="1"/>
  <c r="AW21" i="1"/>
  <c r="AV21" i="1"/>
  <c r="AU21" i="1"/>
  <c r="AT21" i="1"/>
  <c r="Y21" i="1"/>
  <c r="X21" i="1"/>
  <c r="U21" i="1"/>
  <c r="T21" i="1"/>
  <c r="Q21" i="1"/>
  <c r="P21" i="1"/>
  <c r="M21" i="1"/>
  <c r="L21" i="1"/>
  <c r="I21" i="1"/>
  <c r="H21" i="1"/>
  <c r="E21" i="1"/>
  <c r="D21" i="1"/>
  <c r="AY20" i="1"/>
  <c r="AX20" i="1"/>
  <c r="AW20" i="1"/>
  <c r="AV20" i="1"/>
  <c r="AU20" i="1"/>
  <c r="AT20" i="1"/>
  <c r="Y20" i="1"/>
  <c r="X20" i="1"/>
  <c r="U20" i="1"/>
  <c r="T20" i="1"/>
  <c r="Q20" i="1"/>
  <c r="P20" i="1"/>
  <c r="M20" i="1"/>
  <c r="L20" i="1"/>
  <c r="I20" i="1"/>
  <c r="H20" i="1"/>
  <c r="E20" i="1"/>
  <c r="D20" i="1"/>
  <c r="AY19" i="1"/>
  <c r="AX19" i="1"/>
  <c r="AW19" i="1"/>
  <c r="AV19" i="1"/>
  <c r="AU19" i="1"/>
  <c r="AT19" i="1"/>
  <c r="Y19" i="1"/>
  <c r="X19" i="1"/>
  <c r="U19" i="1"/>
  <c r="T19" i="1"/>
  <c r="Q19" i="1"/>
  <c r="P19" i="1"/>
  <c r="M19" i="1"/>
  <c r="L19" i="1"/>
  <c r="I19" i="1"/>
  <c r="H19" i="1"/>
  <c r="E19" i="1"/>
  <c r="D19" i="1"/>
  <c r="AY18" i="1"/>
  <c r="AX18" i="1"/>
  <c r="AW18" i="1"/>
  <c r="AV18" i="1"/>
  <c r="AU18" i="1"/>
  <c r="AT18" i="1"/>
  <c r="Y18" i="1"/>
  <c r="X18" i="1"/>
  <c r="U18" i="1"/>
  <c r="T18" i="1"/>
  <c r="Q18" i="1"/>
  <c r="P18" i="1"/>
  <c r="M18" i="1"/>
  <c r="L18" i="1"/>
  <c r="I18" i="1"/>
  <c r="H18" i="1"/>
  <c r="E18" i="1"/>
  <c r="D18" i="1"/>
  <c r="AY17" i="1"/>
  <c r="AX17" i="1"/>
  <c r="AW17" i="1"/>
  <c r="AV17" i="1"/>
  <c r="AU17" i="1"/>
  <c r="AT17" i="1"/>
  <c r="Y17" i="1"/>
  <c r="X17" i="1"/>
  <c r="U17" i="1"/>
  <c r="T17" i="1"/>
  <c r="Q17" i="1"/>
  <c r="P17" i="1"/>
  <c r="M17" i="1"/>
  <c r="L17" i="1"/>
  <c r="I17" i="1"/>
  <c r="H17" i="1"/>
  <c r="E17" i="1"/>
  <c r="D17" i="1"/>
  <c r="AY16" i="1"/>
  <c r="AX16" i="1"/>
  <c r="AW16" i="1"/>
  <c r="AV16" i="1"/>
  <c r="AU16" i="1"/>
  <c r="AT16" i="1"/>
  <c r="Y16" i="1"/>
  <c r="X16" i="1"/>
  <c r="U16" i="1"/>
  <c r="T16" i="1"/>
  <c r="Q16" i="1"/>
  <c r="P16" i="1"/>
  <c r="M16" i="1"/>
  <c r="L16" i="1"/>
  <c r="I16" i="1"/>
  <c r="H16" i="1"/>
  <c r="E16" i="1"/>
  <c r="D16" i="1"/>
  <c r="AY15" i="1"/>
  <c r="AX15" i="1"/>
  <c r="AW15" i="1"/>
  <c r="AV15" i="1"/>
  <c r="AU15" i="1"/>
  <c r="AT15" i="1"/>
  <c r="Y15" i="1"/>
  <c r="X15" i="1"/>
  <c r="U15" i="1"/>
  <c r="T15" i="1"/>
  <c r="Q15" i="1"/>
  <c r="P15" i="1"/>
  <c r="M15" i="1"/>
  <c r="L15" i="1"/>
  <c r="I15" i="1"/>
  <c r="H15" i="1"/>
  <c r="E15" i="1"/>
  <c r="D15" i="1"/>
  <c r="AY14" i="1"/>
  <c r="AX14" i="1"/>
  <c r="AW14" i="1"/>
  <c r="AV14" i="1"/>
  <c r="AU14" i="1"/>
  <c r="AT14" i="1"/>
  <c r="Y14" i="1"/>
  <c r="X14" i="1"/>
  <c r="U14" i="1"/>
  <c r="T14" i="1"/>
  <c r="Q14" i="1"/>
  <c r="P14" i="1"/>
  <c r="M14" i="1"/>
  <c r="L14" i="1"/>
  <c r="I14" i="1"/>
  <c r="H14" i="1"/>
  <c r="E14" i="1"/>
  <c r="D14" i="1"/>
  <c r="AY13" i="1"/>
  <c r="AX13" i="1"/>
  <c r="AW13" i="1"/>
  <c r="AV13" i="1"/>
  <c r="AU13" i="1"/>
  <c r="AT13" i="1"/>
  <c r="Y13" i="1"/>
  <c r="X13" i="1"/>
  <c r="U13" i="1"/>
  <c r="T13" i="1"/>
  <c r="Q13" i="1"/>
  <c r="P13" i="1"/>
  <c r="M13" i="1"/>
  <c r="L13" i="1"/>
  <c r="I13" i="1"/>
  <c r="H13" i="1"/>
  <c r="E13" i="1"/>
  <c r="D13" i="1"/>
  <c r="AY12" i="1"/>
  <c r="AX12" i="1"/>
  <c r="AW12" i="1"/>
  <c r="AV12" i="1"/>
  <c r="AU12" i="1"/>
  <c r="AT12" i="1"/>
  <c r="Y12" i="1"/>
  <c r="X12" i="1"/>
  <c r="U12" i="1"/>
  <c r="T12" i="1"/>
  <c r="Q12" i="1"/>
  <c r="P12" i="1"/>
  <c r="M12" i="1"/>
  <c r="L12" i="1"/>
  <c r="I12" i="1"/>
  <c r="H12" i="1"/>
  <c r="E12" i="1"/>
  <c r="D12" i="1"/>
  <c r="AY11" i="1"/>
  <c r="AX11" i="1"/>
  <c r="AW11" i="1"/>
  <c r="AV11" i="1"/>
  <c r="AU11" i="1"/>
  <c r="AT11" i="1"/>
  <c r="Y11" i="1"/>
  <c r="X11" i="1"/>
  <c r="U11" i="1"/>
  <c r="T11" i="1"/>
  <c r="Q11" i="1"/>
  <c r="P11" i="1"/>
  <c r="M11" i="1"/>
  <c r="L11" i="1"/>
  <c r="I11" i="1"/>
  <c r="H11" i="1"/>
  <c r="E11" i="1"/>
  <c r="D11" i="1"/>
  <c r="AY10" i="1"/>
  <c r="AX10" i="1"/>
  <c r="AW10" i="1"/>
  <c r="AV10" i="1"/>
  <c r="AU10" i="1"/>
  <c r="AT10" i="1"/>
  <c r="Y10" i="1"/>
  <c r="X10" i="1"/>
  <c r="U10" i="1"/>
  <c r="T10" i="1"/>
  <c r="Q10" i="1"/>
  <c r="P10" i="1"/>
  <c r="M10" i="1"/>
  <c r="L10" i="1"/>
  <c r="I10" i="1"/>
  <c r="H10" i="1"/>
  <c r="E10" i="1"/>
  <c r="D10" i="1"/>
  <c r="E60" i="1" l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D60" i="1"/>
  <c r="AA43" i="1" l="1"/>
  <c r="E43" i="1" s="1"/>
  <c r="AB43" i="1"/>
  <c r="H43" i="1" s="1"/>
  <c r="AC43" i="1"/>
  <c r="I43" i="1" s="1"/>
  <c r="AD43" i="1"/>
  <c r="L43" i="1" s="1"/>
  <c r="AE43" i="1"/>
  <c r="M43" i="1" s="1"/>
  <c r="AF43" i="1"/>
  <c r="P43" i="1" s="1"/>
  <c r="AG43" i="1"/>
  <c r="Q43" i="1" s="1"/>
  <c r="AH43" i="1"/>
  <c r="T43" i="1" s="1"/>
  <c r="AI43" i="1"/>
  <c r="U43" i="1" s="1"/>
  <c r="AJ43" i="1"/>
  <c r="X43" i="1" s="1"/>
  <c r="AK43" i="1"/>
  <c r="Y43" i="1" s="1"/>
  <c r="AM43" i="1"/>
  <c r="AN43" i="1"/>
  <c r="AT43" i="1" s="1"/>
  <c r="AO43" i="1"/>
  <c r="AU43" i="1" s="1"/>
  <c r="AP43" i="1"/>
  <c r="AV43" i="1" s="1"/>
  <c r="AQ43" i="1"/>
  <c r="AW43" i="1" s="1"/>
  <c r="AR43" i="1"/>
  <c r="AX43" i="1" s="1"/>
  <c r="AS43" i="1"/>
  <c r="AY43" i="1" s="1"/>
  <c r="Z43" i="1"/>
  <c r="D43" i="1" s="1"/>
  <c r="E56" i="1" l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D56" i="1"/>
  <c r="AR41" i="1" l="1"/>
  <c r="AX41" i="1" s="1"/>
  <c r="AS41" i="1"/>
  <c r="AY41" i="1" s="1"/>
  <c r="AR42" i="1"/>
  <c r="AX42" i="1" s="1"/>
  <c r="AS42" i="1"/>
  <c r="AY42" i="1" s="1"/>
  <c r="AM35" i="1"/>
  <c r="AQ42" i="1"/>
  <c r="AW42" i="1" s="1"/>
  <c r="AP42" i="1"/>
  <c r="AV42" i="1" s="1"/>
  <c r="AO42" i="1"/>
  <c r="AU42" i="1" s="1"/>
  <c r="AN42" i="1"/>
  <c r="AT42" i="1" s="1"/>
  <c r="AQ41" i="1"/>
  <c r="AW41" i="1" s="1"/>
  <c r="AP41" i="1"/>
  <c r="AV41" i="1" s="1"/>
  <c r="AO41" i="1"/>
  <c r="AU41" i="1" s="1"/>
  <c r="AN41" i="1"/>
  <c r="AT41" i="1" s="1"/>
  <c r="AS44" i="1" l="1"/>
  <c r="AY44" i="1" s="1"/>
  <c r="AR44" i="1"/>
  <c r="AX44" i="1" s="1"/>
  <c r="AO44" i="1"/>
  <c r="AU44" i="1" s="1"/>
  <c r="AQ44" i="1"/>
  <c r="AW44" i="1" s="1"/>
  <c r="AN44" i="1"/>
  <c r="AT44" i="1" s="1"/>
  <c r="AP44" i="1"/>
  <c r="AV44" i="1" s="1"/>
  <c r="AD42" i="1" l="1"/>
  <c r="L42" i="1" s="1"/>
  <c r="AE42" i="1"/>
  <c r="M42" i="1" s="1"/>
  <c r="AF42" i="1"/>
  <c r="P42" i="1" s="1"/>
  <c r="AG42" i="1"/>
  <c r="Q42" i="1" s="1"/>
  <c r="AD41" i="1"/>
  <c r="L41" i="1" s="1"/>
  <c r="AE41" i="1"/>
  <c r="M41" i="1" s="1"/>
  <c r="AF41" i="1"/>
  <c r="P41" i="1" s="1"/>
  <c r="AG41" i="1"/>
  <c r="Q41" i="1" s="1"/>
  <c r="AH41" i="1"/>
  <c r="T41" i="1" s="1"/>
  <c r="AI41" i="1"/>
  <c r="U41" i="1" s="1"/>
  <c r="AJ41" i="1"/>
  <c r="X41" i="1" s="1"/>
  <c r="AK41" i="1"/>
  <c r="Y41" i="1" s="1"/>
  <c r="AF44" i="1" l="1"/>
  <c r="P44" i="1" s="1"/>
  <c r="AD44" i="1"/>
  <c r="L44" i="1" s="1"/>
  <c r="AG44" i="1"/>
  <c r="Q44" i="1" s="1"/>
  <c r="AE44" i="1"/>
  <c r="M44" i="1" s="1"/>
  <c r="Z42" i="1"/>
  <c r="D42" i="1" s="1"/>
  <c r="AA42" i="1"/>
  <c r="E42" i="1" s="1"/>
  <c r="AB42" i="1"/>
  <c r="H42" i="1" s="1"/>
  <c r="AC42" i="1"/>
  <c r="I42" i="1" s="1"/>
  <c r="Z41" i="1"/>
  <c r="D41" i="1" s="1"/>
  <c r="AA41" i="1"/>
  <c r="E41" i="1" s="1"/>
  <c r="AB41" i="1"/>
  <c r="H41" i="1" s="1"/>
  <c r="AC41" i="1"/>
  <c r="I41" i="1" s="1"/>
  <c r="AB44" i="1" l="1"/>
  <c r="H44" i="1" s="1"/>
  <c r="Z44" i="1"/>
  <c r="D44" i="1" s="1"/>
  <c r="AC44" i="1"/>
  <c r="I44" i="1" s="1"/>
  <c r="AA44" i="1"/>
  <c r="E44" i="1" s="1"/>
  <c r="AI42" i="1" l="1"/>
  <c r="U42" i="1" s="1"/>
  <c r="AJ42" i="1"/>
  <c r="X42" i="1" s="1"/>
  <c r="AK42" i="1"/>
  <c r="Y42" i="1" s="1"/>
  <c r="AM42" i="1"/>
  <c r="AH42" i="1"/>
  <c r="T42" i="1" s="1"/>
  <c r="AJ44" i="1"/>
  <c r="X44" i="1" s="1"/>
  <c r="AM44" i="1"/>
  <c r="AM41" i="1"/>
  <c r="AI44" i="1"/>
  <c r="U44" i="1" s="1"/>
  <c r="AH44" i="1" l="1"/>
  <c r="T44" i="1" s="1"/>
  <c r="AK44" i="1"/>
  <c r="Y44" i="1" s="1"/>
</calcChain>
</file>

<file path=xl/sharedStrings.xml><?xml version="1.0" encoding="utf-8"?>
<sst xmlns="http://schemas.openxmlformats.org/spreadsheetml/2006/main" count="100" uniqueCount="86">
  <si>
    <t>Территории</t>
  </si>
  <si>
    <t>Болезни органов дыхания</t>
  </si>
  <si>
    <t>Болезни органов пищеварения</t>
  </si>
  <si>
    <t>Алнашский р-н</t>
  </si>
  <si>
    <t>Балезинский р-н</t>
  </si>
  <si>
    <t>Вавожский р-н</t>
  </si>
  <si>
    <t>Воткинский р-н</t>
  </si>
  <si>
    <t>Глазовский р-н</t>
  </si>
  <si>
    <t>Граховский р-н</t>
  </si>
  <si>
    <t>Дебесский р-н</t>
  </si>
  <si>
    <t>Завьяловский р-н</t>
  </si>
  <si>
    <t>Игринский р-н</t>
  </si>
  <si>
    <t>Камбарский р-н</t>
  </si>
  <si>
    <t>Каракулинский р-н</t>
  </si>
  <si>
    <t>Кезский р-н</t>
  </si>
  <si>
    <t>Кизнерский р-н</t>
  </si>
  <si>
    <t>Киясовский р-н</t>
  </si>
  <si>
    <t>Красногорский р-н</t>
  </si>
  <si>
    <t>М-Пургинский р-н</t>
  </si>
  <si>
    <t>Можгинский р-н</t>
  </si>
  <si>
    <t>Сарапульский р-н</t>
  </si>
  <si>
    <t>Селтинский р-н</t>
  </si>
  <si>
    <t>Сюмсинский р-н</t>
  </si>
  <si>
    <t>Увинский р-н</t>
  </si>
  <si>
    <t>Шарканский р-н</t>
  </si>
  <si>
    <t>Юкаменский р-н</t>
  </si>
  <si>
    <t>Як-Бодьинский р-н</t>
  </si>
  <si>
    <t>Ярский р-н</t>
  </si>
  <si>
    <t>Итого по районам</t>
  </si>
  <si>
    <t>г.Ижевск</t>
  </si>
  <si>
    <t>г.Воткинск</t>
  </si>
  <si>
    <t>г.Глазов</t>
  </si>
  <si>
    <t>г.Можга</t>
  </si>
  <si>
    <t>г.Сарапул</t>
  </si>
  <si>
    <t>Итого по городам</t>
  </si>
  <si>
    <t>г.Можга+Можгин.р-н</t>
  </si>
  <si>
    <t>Итого по УР</t>
  </si>
  <si>
    <t>ПФО</t>
  </si>
  <si>
    <t>РФ</t>
  </si>
  <si>
    <t>Все население</t>
  </si>
  <si>
    <t>в т.ч. в трудоспособном возрасте</t>
  </si>
  <si>
    <t>дыхание</t>
  </si>
  <si>
    <t>пищеварение</t>
  </si>
  <si>
    <t>БСК</t>
  </si>
  <si>
    <t>Болезни системы кровообращения</t>
  </si>
  <si>
    <t>Злокачественные новообразования</t>
  </si>
  <si>
    <t>ЗНО</t>
  </si>
  <si>
    <t>ИБС</t>
  </si>
  <si>
    <t>ЦВБ</t>
  </si>
  <si>
    <t>( на 100 000 соответствующего возраста)</t>
  </si>
  <si>
    <t>всего</t>
  </si>
  <si>
    <t>н.с.</t>
  </si>
  <si>
    <t>всего на 100 тыс</t>
  </si>
  <si>
    <t>н.с. на 100 тыс</t>
  </si>
  <si>
    <t>новообразования</t>
  </si>
  <si>
    <t>новообразования на 100 тыс</t>
  </si>
  <si>
    <t xml:space="preserve">  От всех причин</t>
  </si>
  <si>
    <t>умершие по причинам смерти от :</t>
  </si>
  <si>
    <t>некоторых инфекционных и паразитарных болезней</t>
  </si>
  <si>
    <t>из них:</t>
  </si>
  <si>
    <t>новообразований</t>
  </si>
  <si>
    <t>болезней системы кровообращения</t>
  </si>
  <si>
    <t xml:space="preserve"> в том числе от:</t>
  </si>
  <si>
    <t>болезней органов дыхания</t>
  </si>
  <si>
    <t>болезней органов пищеварения</t>
  </si>
  <si>
    <t>внешних причин смерти</t>
  </si>
  <si>
    <t>из них от:</t>
  </si>
  <si>
    <t>от туберкулеза</t>
  </si>
  <si>
    <t>злокачественных</t>
  </si>
  <si>
    <t>ишемической болезни сердца</t>
  </si>
  <si>
    <t>цереброваскулярных болезней</t>
  </si>
  <si>
    <t>транспортных всех видов травм</t>
  </si>
  <si>
    <t>в т. ч.</t>
  </si>
  <si>
    <t>случайных отравлений алкоголем</t>
  </si>
  <si>
    <t>самоубийств</t>
  </si>
  <si>
    <t>убийств</t>
  </si>
  <si>
    <t xml:space="preserve">отравлений и воздействия алкоголем с неопределен-ными намере-ниями
</t>
  </si>
  <si>
    <t>от ДТП</t>
  </si>
  <si>
    <t>на 100 тыс. нас. труд. Возраста</t>
  </si>
  <si>
    <t>%</t>
  </si>
  <si>
    <t>абс.</t>
  </si>
  <si>
    <t>глазов+р-н</t>
  </si>
  <si>
    <t>сохраненные жизни</t>
  </si>
  <si>
    <t>Число умерших от некоторых причин в разрезе территорий Удмуртской Республики за  6 месяцев 2017- 2018гг.</t>
  </si>
  <si>
    <t xml:space="preserve">2018/2017 </t>
  </si>
  <si>
    <t>Число умерших от некоторых причин в трудоспособном возрасте в разрезе территорий Удмуртской Республики за  февраль 2017- 2018гг.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</si>
</sst>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u val="double"/>
      <sz val="13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2" fillId="0" borderId="19" xfId="0" applyNumberFormat="1" applyFont="1" applyBorder="1"/>
    <xf numFmtId="0" fontId="5" fillId="0" borderId="6" xfId="0" applyFont="1" applyBorder="1"/>
    <xf numFmtId="0" fontId="5" fillId="0" borderId="37" xfId="0" applyFont="1" applyBorder="1"/>
    <xf numFmtId="0" fontId="2" fillId="0" borderId="8" xfId="0" applyFont="1" applyBorder="1"/>
    <xf numFmtId="0" fontId="2" fillId="0" borderId="26" xfId="0" applyFont="1" applyBorder="1"/>
    <xf numFmtId="0" fontId="2" fillId="0" borderId="10" xfId="0" applyFont="1" applyBorder="1"/>
    <xf numFmtId="0" fontId="2" fillId="0" borderId="38" xfId="0" applyFont="1" applyBorder="1"/>
    <xf numFmtId="164" fontId="2" fillId="0" borderId="43" xfId="0" applyNumberFormat="1" applyFont="1" applyBorder="1"/>
    <xf numFmtId="164" fontId="2" fillId="0" borderId="31" xfId="0" applyNumberFormat="1" applyFont="1" applyBorder="1"/>
    <xf numFmtId="0" fontId="7" fillId="0" borderId="42" xfId="0" applyFont="1" applyBorder="1"/>
    <xf numFmtId="0" fontId="7" fillId="0" borderId="43" xfId="0" applyFont="1" applyBorder="1"/>
    <xf numFmtId="0" fontId="7" fillId="0" borderId="44" xfId="0" applyFont="1" applyBorder="1"/>
    <xf numFmtId="164" fontId="2" fillId="0" borderId="44" xfId="0" applyNumberFormat="1" applyFont="1" applyBorder="1"/>
    <xf numFmtId="0" fontId="7" fillId="0" borderId="31" xfId="0" applyFont="1" applyBorder="1"/>
    <xf numFmtId="0" fontId="7" fillId="0" borderId="19" xfId="0" applyFont="1" applyBorder="1"/>
    <xf numFmtId="164" fontId="2" fillId="0" borderId="52" xfId="0" applyNumberFormat="1" applyFont="1" applyBorder="1"/>
    <xf numFmtId="164" fontId="2" fillId="0" borderId="54" xfId="0" applyNumberFormat="1" applyFont="1" applyBorder="1"/>
    <xf numFmtId="164" fontId="2" fillId="0" borderId="45" xfId="0" applyNumberFormat="1" applyFont="1" applyBorder="1"/>
    <xf numFmtId="164" fontId="2" fillId="0" borderId="36" xfId="0" applyNumberFormat="1" applyFont="1" applyBorder="1"/>
    <xf numFmtId="0" fontId="7" fillId="2" borderId="42" xfId="0" applyFont="1" applyFill="1" applyBorder="1"/>
    <xf numFmtId="0" fontId="7" fillId="2" borderId="43" xfId="0" applyFont="1" applyFill="1" applyBorder="1"/>
    <xf numFmtId="0" fontId="7" fillId="2" borderId="18" xfId="0" applyFont="1" applyFill="1" applyBorder="1"/>
    <xf numFmtId="0" fontId="7" fillId="2" borderId="31" xfId="0" applyFont="1" applyFill="1" applyBorder="1"/>
    <xf numFmtId="164" fontId="2" fillId="2" borderId="51" xfId="0" applyNumberFormat="1" applyFont="1" applyFill="1" applyBorder="1"/>
    <xf numFmtId="164" fontId="2" fillId="2" borderId="43" xfId="0" applyNumberFormat="1" applyFont="1" applyFill="1" applyBorder="1"/>
    <xf numFmtId="164" fontId="2" fillId="2" borderId="22" xfId="0" applyNumberFormat="1" applyFont="1" applyFill="1" applyBorder="1"/>
    <xf numFmtId="164" fontId="2" fillId="2" borderId="31" xfId="0" applyNumberFormat="1" applyFont="1" applyFill="1" applyBorder="1"/>
    <xf numFmtId="164" fontId="2" fillId="2" borderId="42" xfId="0" applyNumberFormat="1" applyFont="1" applyFill="1" applyBorder="1"/>
    <xf numFmtId="164" fontId="2" fillId="2" borderId="18" xfId="0" applyNumberFormat="1" applyFont="1" applyFill="1" applyBorder="1"/>
    <xf numFmtId="0" fontId="0" fillId="0" borderId="32" xfId="0" applyBorder="1"/>
    <xf numFmtId="164" fontId="0" fillId="0" borderId="32" xfId="0" applyNumberFormat="1" applyBorder="1"/>
    <xf numFmtId="0" fontId="0" fillId="0" borderId="0" xfId="0" applyBorder="1"/>
    <xf numFmtId="164" fontId="0" fillId="0" borderId="57" xfId="0" applyNumberFormat="1" applyBorder="1"/>
    <xf numFmtId="0" fontId="0" fillId="0" borderId="57" xfId="0" applyBorder="1"/>
    <xf numFmtId="0" fontId="0" fillId="0" borderId="58" xfId="0" applyBorder="1"/>
    <xf numFmtId="0" fontId="0" fillId="0" borderId="20" xfId="0" applyBorder="1"/>
    <xf numFmtId="0" fontId="2" fillId="0" borderId="32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32" xfId="0" applyFont="1" applyBorder="1" applyAlignment="1">
      <alignment horizontal="center" vertical="center" wrapText="1"/>
    </xf>
    <xf numFmtId="0" fontId="4" fillId="0" borderId="32" xfId="0" applyFont="1" applyBorder="1"/>
    <xf numFmtId="0" fontId="4" fillId="0" borderId="32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26" xfId="0" applyFont="1" applyFill="1" applyBorder="1"/>
    <xf numFmtId="0" fontId="0" fillId="0" borderId="35" xfId="0" applyBorder="1" applyAlignment="1">
      <alignment horizontal="justify" wrapText="1"/>
    </xf>
    <xf numFmtId="164" fontId="1" fillId="0" borderId="9" xfId="0" applyNumberFormat="1" applyFont="1" applyBorder="1" applyAlignment="1">
      <alignment horizontal="justify" wrapText="1"/>
    </xf>
    <xf numFmtId="164" fontId="1" fillId="0" borderId="30" xfId="0" applyNumberFormat="1" applyFont="1" applyBorder="1" applyAlignment="1">
      <alignment horizontal="justify" wrapText="1"/>
    </xf>
    <xf numFmtId="164" fontId="1" fillId="0" borderId="21" xfId="0" applyNumberFormat="1" applyFont="1" applyBorder="1" applyAlignment="1">
      <alignment horizontal="justify" wrapText="1"/>
    </xf>
    <xf numFmtId="164" fontId="1" fillId="0" borderId="20" xfId="0" applyNumberFormat="1" applyFont="1" applyBorder="1" applyAlignment="1">
      <alignment horizontal="justify" wrapText="1"/>
    </xf>
    <xf numFmtId="164" fontId="1" fillId="0" borderId="34" xfId="0" applyNumberFormat="1" applyFont="1" applyBorder="1" applyAlignment="1">
      <alignment horizontal="justify" wrapText="1"/>
    </xf>
    <xf numFmtId="1" fontId="0" fillId="0" borderId="0" xfId="0" applyNumberFormat="1" applyBorder="1" applyAlignment="1">
      <alignment horizontal="justify" wrapText="1"/>
    </xf>
    <xf numFmtId="0" fontId="0" fillId="0" borderId="0" xfId="0" applyAlignment="1">
      <alignment horizontal="justify" wrapText="1"/>
    </xf>
    <xf numFmtId="1" fontId="0" fillId="0" borderId="0" xfId="0" applyNumberFormat="1" applyAlignment="1">
      <alignment horizontal="justify" wrapText="1"/>
    </xf>
    <xf numFmtId="164" fontId="0" fillId="0" borderId="0" xfId="0" applyNumberFormat="1" applyAlignment="1">
      <alignment horizontal="justify" wrapText="1"/>
    </xf>
    <xf numFmtId="0" fontId="0" fillId="0" borderId="3" xfId="0" applyBorder="1" applyAlignment="1">
      <alignment horizontal="justify" wrapText="1"/>
    </xf>
    <xf numFmtId="164" fontId="1" fillId="0" borderId="16" xfId="0" applyNumberFormat="1" applyFont="1" applyBorder="1" applyAlignment="1">
      <alignment horizontal="justify" wrapText="1"/>
    </xf>
    <xf numFmtId="164" fontId="1" fillId="0" borderId="32" xfId="0" applyNumberFormat="1" applyFont="1" applyBorder="1" applyAlignment="1">
      <alignment horizontal="justify" wrapText="1"/>
    </xf>
    <xf numFmtId="164" fontId="1" fillId="0" borderId="17" xfId="0" applyNumberFormat="1" applyFont="1" applyBorder="1" applyAlignment="1">
      <alignment horizontal="justify" wrapText="1"/>
    </xf>
    <xf numFmtId="164" fontId="1" fillId="0" borderId="15" xfId="0" applyNumberFormat="1" applyFont="1" applyBorder="1" applyAlignment="1">
      <alignment horizontal="justify" wrapText="1"/>
    </xf>
    <xf numFmtId="164" fontId="1" fillId="0" borderId="33" xfId="0" applyNumberFormat="1" applyFont="1" applyBorder="1" applyAlignment="1">
      <alignment horizontal="justify" wrapText="1"/>
    </xf>
    <xf numFmtId="0" fontId="0" fillId="0" borderId="4" xfId="0" applyBorder="1" applyAlignment="1">
      <alignment horizontal="justify" wrapText="1"/>
    </xf>
    <xf numFmtId="164" fontId="1" fillId="0" borderId="23" xfId="0" applyNumberFormat="1" applyFont="1" applyBorder="1" applyAlignment="1">
      <alignment horizontal="justify" wrapText="1"/>
    </xf>
    <xf numFmtId="164" fontId="1" fillId="0" borderId="47" xfId="0" applyNumberFormat="1" applyFont="1" applyBorder="1" applyAlignment="1">
      <alignment horizontal="justify" wrapText="1"/>
    </xf>
    <xf numFmtId="164" fontId="1" fillId="0" borderId="24" xfId="0" applyNumberFormat="1" applyFont="1" applyBorder="1" applyAlignment="1">
      <alignment horizontal="justify" wrapText="1"/>
    </xf>
    <xf numFmtId="164" fontId="1" fillId="0" borderId="49" xfId="0" applyNumberFormat="1" applyFont="1" applyBorder="1" applyAlignment="1">
      <alignment horizontal="justify" wrapText="1"/>
    </xf>
    <xf numFmtId="164" fontId="1" fillId="0" borderId="53" xfId="0" applyNumberFormat="1" applyFont="1" applyBorder="1" applyAlignment="1">
      <alignment horizontal="justify" wrapText="1"/>
    </xf>
    <xf numFmtId="164" fontId="1" fillId="0" borderId="25" xfId="0" applyNumberFormat="1" applyFont="1" applyBorder="1" applyAlignment="1">
      <alignment horizontal="justify" wrapText="1"/>
    </xf>
    <xf numFmtId="164" fontId="1" fillId="0" borderId="55" xfId="0" applyNumberFormat="1" applyFont="1" applyBorder="1" applyAlignment="1">
      <alignment horizontal="justify" wrapText="1"/>
    </xf>
    <xf numFmtId="0" fontId="5" fillId="0" borderId="5" xfId="0" applyFont="1" applyBorder="1" applyAlignment="1">
      <alignment horizontal="justify" wrapText="1"/>
    </xf>
    <xf numFmtId="164" fontId="7" fillId="0" borderId="8" xfId="0" applyNumberFormat="1" applyFont="1" applyBorder="1" applyAlignment="1">
      <alignment horizontal="justify" wrapText="1"/>
    </xf>
    <xf numFmtId="164" fontId="7" fillId="0" borderId="48" xfId="0" applyNumberFormat="1" applyFont="1" applyBorder="1" applyAlignment="1">
      <alignment horizontal="justify" wrapText="1"/>
    </xf>
    <xf numFmtId="164" fontId="7" fillId="0" borderId="26" xfId="0" applyNumberFormat="1" applyFont="1" applyBorder="1" applyAlignment="1">
      <alignment horizontal="justify" wrapText="1"/>
    </xf>
    <xf numFmtId="164" fontId="2" fillId="0" borderId="48" xfId="0" applyNumberFormat="1" applyFont="1" applyBorder="1" applyAlignment="1">
      <alignment horizontal="justify" wrapText="1"/>
    </xf>
    <xf numFmtId="164" fontId="2" fillId="0" borderId="26" xfId="0" applyNumberFormat="1" applyFont="1" applyBorder="1" applyAlignment="1">
      <alignment horizontal="justify" wrapText="1"/>
    </xf>
    <xf numFmtId="164" fontId="2" fillId="0" borderId="10" xfId="0" applyNumberFormat="1" applyFont="1" applyBorder="1" applyAlignment="1">
      <alignment horizontal="justify" wrapText="1"/>
    </xf>
    <xf numFmtId="164" fontId="2" fillId="0" borderId="38" xfId="0" applyNumberFormat="1" applyFont="1" applyBorder="1" applyAlignment="1">
      <alignment horizontal="justify" wrapText="1"/>
    </xf>
    <xf numFmtId="164" fontId="2" fillId="0" borderId="8" xfId="0" applyNumberFormat="1" applyFont="1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5" fillId="0" borderId="2" xfId="0" applyFont="1" applyBorder="1" applyAlignment="1">
      <alignment horizontal="justify" wrapText="1"/>
    </xf>
    <xf numFmtId="164" fontId="8" fillId="0" borderId="9" xfId="0" applyNumberFormat="1" applyFont="1" applyBorder="1" applyAlignment="1">
      <alignment horizontal="justify" wrapText="1"/>
    </xf>
    <xf numFmtId="164" fontId="8" fillId="0" borderId="30" xfId="0" applyNumberFormat="1" applyFont="1" applyBorder="1" applyAlignment="1">
      <alignment horizontal="justify" wrapText="1"/>
    </xf>
    <xf numFmtId="164" fontId="8" fillId="0" borderId="21" xfId="0" applyNumberFormat="1" applyFont="1" applyBorder="1" applyAlignment="1">
      <alignment horizontal="justify" wrapText="1"/>
    </xf>
    <xf numFmtId="0" fontId="0" fillId="0" borderId="5" xfId="0" applyBorder="1" applyAlignment="1">
      <alignment horizontal="justify" wrapText="1"/>
    </xf>
    <xf numFmtId="164" fontId="7" fillId="2" borderId="39" xfId="0" applyNumberFormat="1" applyFont="1" applyFill="1" applyBorder="1" applyAlignment="1">
      <alignment horizontal="justify" wrapText="1"/>
    </xf>
    <xf numFmtId="164" fontId="7" fillId="0" borderId="40" xfId="0" applyNumberFormat="1" applyFont="1" applyBorder="1" applyAlignment="1">
      <alignment horizontal="justify" wrapText="1"/>
    </xf>
    <xf numFmtId="164" fontId="7" fillId="2" borderId="50" xfId="0" applyNumberFormat="1" applyFont="1" applyFill="1" applyBorder="1" applyAlignment="1">
      <alignment horizontal="justify" wrapText="1"/>
    </xf>
    <xf numFmtId="164" fontId="7" fillId="0" borderId="39" xfId="0" applyNumberFormat="1" applyFont="1" applyBorder="1" applyAlignment="1">
      <alignment horizontal="justify" wrapText="1"/>
    </xf>
    <xf numFmtId="164" fontId="7" fillId="0" borderId="50" xfId="0" applyNumberFormat="1" applyFont="1" applyBorder="1" applyAlignment="1">
      <alignment horizontal="justify" wrapText="1"/>
    </xf>
    <xf numFmtId="164" fontId="2" fillId="0" borderId="50" xfId="0" applyNumberFormat="1" applyFont="1" applyBorder="1" applyAlignment="1">
      <alignment horizontal="justify" wrapText="1"/>
    </xf>
    <xf numFmtId="164" fontId="2" fillId="0" borderId="40" xfId="0" applyNumberFormat="1" applyFont="1" applyBorder="1" applyAlignment="1">
      <alignment horizontal="justify" wrapText="1"/>
    </xf>
    <xf numFmtId="164" fontId="2" fillId="2" borderId="41" xfId="0" applyNumberFormat="1" applyFont="1" applyFill="1" applyBorder="1" applyAlignment="1">
      <alignment horizontal="justify" wrapText="1"/>
    </xf>
    <xf numFmtId="164" fontId="2" fillId="2" borderId="50" xfId="0" applyNumberFormat="1" applyFont="1" applyFill="1" applyBorder="1" applyAlignment="1">
      <alignment horizontal="justify" wrapText="1"/>
    </xf>
    <xf numFmtId="164" fontId="2" fillId="0" borderId="46" xfId="0" applyNumberFormat="1" applyFont="1" applyBorder="1" applyAlignment="1">
      <alignment horizontal="justify" wrapText="1"/>
    </xf>
    <xf numFmtId="164" fontId="2" fillId="2" borderId="39" xfId="0" applyNumberFormat="1" applyFont="1" applyFill="1" applyBorder="1" applyAlignment="1">
      <alignment horizontal="justify" wrapText="1"/>
    </xf>
    <xf numFmtId="0" fontId="0" fillId="0" borderId="32" xfId="0" applyBorder="1" applyAlignment="1">
      <alignment wrapText="1"/>
    </xf>
    <xf numFmtId="164" fontId="1" fillId="0" borderId="9" xfId="0" applyNumberFormat="1" applyFont="1" applyFill="1" applyBorder="1" applyAlignment="1">
      <alignment horizontal="justify" wrapText="1"/>
    </xf>
    <xf numFmtId="164" fontId="1" fillId="0" borderId="30" xfId="0" applyNumberFormat="1" applyFont="1" applyFill="1" applyBorder="1" applyAlignment="1">
      <alignment horizontal="justify" wrapText="1"/>
    </xf>
    <xf numFmtId="164" fontId="1" fillId="0" borderId="16" xfId="0" applyNumberFormat="1" applyFont="1" applyFill="1" applyBorder="1" applyAlignment="1">
      <alignment horizontal="justify" wrapText="1"/>
    </xf>
    <xf numFmtId="164" fontId="1" fillId="0" borderId="32" xfId="0" applyNumberFormat="1" applyFont="1" applyFill="1" applyBorder="1" applyAlignment="1">
      <alignment horizontal="justify" wrapText="1"/>
    </xf>
    <xf numFmtId="164" fontId="1" fillId="0" borderId="23" xfId="0" applyNumberFormat="1" applyFont="1" applyFill="1" applyBorder="1" applyAlignment="1">
      <alignment horizontal="justify" wrapText="1"/>
    </xf>
    <xf numFmtId="164" fontId="1" fillId="0" borderId="47" xfId="0" applyNumberFormat="1" applyFont="1" applyFill="1" applyBorder="1" applyAlignment="1">
      <alignment horizontal="justify" wrapText="1"/>
    </xf>
    <xf numFmtId="164" fontId="7" fillId="0" borderId="8" xfId="0" applyNumberFormat="1" applyFont="1" applyFill="1" applyBorder="1" applyAlignment="1">
      <alignment horizontal="justify" wrapText="1"/>
    </xf>
    <xf numFmtId="164" fontId="7" fillId="0" borderId="48" xfId="0" applyNumberFormat="1" applyFont="1" applyFill="1" applyBorder="1" applyAlignment="1">
      <alignment horizontal="justify" wrapText="1"/>
    </xf>
    <xf numFmtId="164" fontId="8" fillId="0" borderId="9" xfId="0" applyNumberFormat="1" applyFont="1" applyFill="1" applyBorder="1" applyAlignment="1">
      <alignment horizontal="justify" wrapText="1"/>
    </xf>
    <xf numFmtId="164" fontId="8" fillId="0" borderId="30" xfId="0" applyNumberFormat="1" applyFont="1" applyFill="1" applyBorder="1" applyAlignment="1">
      <alignment horizontal="justify" wrapText="1"/>
    </xf>
    <xf numFmtId="164" fontId="7" fillId="2" borderId="4" xfId="0" applyNumberFormat="1" applyFont="1" applyFill="1" applyBorder="1" applyAlignment="1">
      <alignment horizontal="justify" wrapText="1"/>
    </xf>
    <xf numFmtId="164" fontId="7" fillId="2" borderId="42" xfId="0" applyNumberFormat="1" applyFont="1" applyFill="1" applyBorder="1"/>
    <xf numFmtId="164" fontId="7" fillId="2" borderId="43" xfId="0" applyNumberFormat="1" applyFont="1" applyFill="1" applyBorder="1"/>
    <xf numFmtId="164" fontId="7" fillId="2" borderId="18" xfId="0" applyNumberFormat="1" applyFont="1" applyFill="1" applyBorder="1"/>
    <xf numFmtId="164" fontId="7" fillId="2" borderId="31" xfId="0" applyNumberFormat="1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56" xfId="0" applyFont="1" applyBorder="1" applyAlignment="1">
      <alignment horizontal="center"/>
    </xf>
    <xf numFmtId="0" fontId="9" fillId="0" borderId="32" xfId="0" applyFont="1" applyBorder="1" applyAlignment="1">
      <alignment wrapText="1"/>
    </xf>
    <xf numFmtId="0" fontId="4" fillId="0" borderId="3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1" fontId="0" fillId="0" borderId="0" xfId="0" applyNumberFormat="1" applyFill="1" applyBorder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60"/>
  <sheetViews>
    <sheetView tabSelected="1" topLeftCell="A4" zoomScaleNormal="100" workbookViewId="0">
      <pane xSplit="1" ySplit="6" topLeftCell="C25" activePane="bottomRight" state="frozen"/>
      <selection activeCell="A4" sqref="A4"/>
      <selection pane="topRight" activeCell="B4" sqref="B4"/>
      <selection pane="bottomLeft" activeCell="A8" sqref="A8"/>
      <selection pane="bottomRight" activeCell="N34" sqref="N34"/>
    </sheetView>
  </sheetViews>
  <sheetFormatPr defaultRowHeight="15" x14ac:dyDescent="0.25"/>
  <cols>
    <col min="1" max="1" width="22" customWidth="1"/>
    <col min="2" max="2" width="10.28515625" customWidth="1"/>
    <col min="3" max="3" width="14.42578125" customWidth="1"/>
    <col min="4" max="17" width="9.140625" customWidth="1"/>
    <col min="26" max="32" width="9.140625" customWidth="1"/>
    <col min="33" max="33" width="11.5703125" customWidth="1"/>
    <col min="34" max="39" width="9.140625" customWidth="1"/>
  </cols>
  <sheetData>
    <row r="2" spans="1:51" ht="15.75" x14ac:dyDescent="0.25">
      <c r="A2" s="1" t="s">
        <v>83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4" spans="1:51" ht="17.25" x14ac:dyDescent="0.3">
      <c r="A4" s="135" t="s">
        <v>85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</row>
    <row r="5" spans="1:51" ht="15.75" thickBot="1" x14ac:dyDescent="0.3">
      <c r="F5" s="136" t="s">
        <v>49</v>
      </c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51" ht="15" customHeight="1" x14ac:dyDescent="0.25">
      <c r="A6" s="118" t="s">
        <v>0</v>
      </c>
      <c r="B6" s="123" t="s">
        <v>45</v>
      </c>
      <c r="C6" s="121"/>
      <c r="D6" s="121"/>
      <c r="E6" s="124"/>
      <c r="F6" s="123" t="s">
        <v>44</v>
      </c>
      <c r="G6" s="121"/>
      <c r="H6" s="121"/>
      <c r="I6" s="121"/>
      <c r="J6" s="123" t="s">
        <v>47</v>
      </c>
      <c r="K6" s="121"/>
      <c r="L6" s="121"/>
      <c r="M6" s="124"/>
      <c r="N6" s="123" t="s">
        <v>48</v>
      </c>
      <c r="O6" s="121"/>
      <c r="P6" s="121"/>
      <c r="Q6" s="124"/>
      <c r="R6" s="121" t="s">
        <v>1</v>
      </c>
      <c r="S6" s="121"/>
      <c r="T6" s="121"/>
      <c r="U6" s="121"/>
      <c r="V6" s="123" t="s">
        <v>2</v>
      </c>
      <c r="W6" s="121"/>
      <c r="X6" s="121"/>
      <c r="Y6" s="124"/>
      <c r="Z6" s="4"/>
      <c r="AA6" s="4"/>
      <c r="AB6" s="4"/>
      <c r="AC6" s="4"/>
      <c r="AD6" s="5"/>
      <c r="AE6" s="5"/>
      <c r="AF6" s="5"/>
      <c r="AG6" s="5"/>
    </row>
    <row r="7" spans="1:51" ht="15.75" thickBot="1" x14ac:dyDescent="0.3">
      <c r="A7" s="119"/>
      <c r="B7" s="125"/>
      <c r="C7" s="122"/>
      <c r="D7" s="122"/>
      <c r="E7" s="126"/>
      <c r="F7" s="125"/>
      <c r="G7" s="122"/>
      <c r="H7" s="122"/>
      <c r="I7" s="122"/>
      <c r="J7" s="125"/>
      <c r="K7" s="122"/>
      <c r="L7" s="122"/>
      <c r="M7" s="126"/>
      <c r="N7" s="125"/>
      <c r="O7" s="122"/>
      <c r="P7" s="122"/>
      <c r="Q7" s="126"/>
      <c r="R7" s="122"/>
      <c r="S7" s="122"/>
      <c r="T7" s="122"/>
      <c r="U7" s="122"/>
      <c r="V7" s="125"/>
      <c r="W7" s="122"/>
      <c r="X7" s="122"/>
      <c r="Y7" s="126"/>
      <c r="Z7" s="4"/>
      <c r="AA7" s="4"/>
      <c r="AB7" s="4"/>
      <c r="AC7" s="4"/>
      <c r="AD7" s="5"/>
      <c r="AE7" s="5"/>
      <c r="AF7" s="5"/>
      <c r="AG7" s="5"/>
    </row>
    <row r="8" spans="1:51" ht="29.25" customHeight="1" thickBot="1" x14ac:dyDescent="0.3">
      <c r="A8" s="119"/>
      <c r="B8" s="131" t="s">
        <v>39</v>
      </c>
      <c r="C8" s="132"/>
      <c r="D8" s="129" t="s">
        <v>40</v>
      </c>
      <c r="E8" s="133"/>
      <c r="F8" s="130" t="s">
        <v>39</v>
      </c>
      <c r="G8" s="128"/>
      <c r="H8" s="129" t="s">
        <v>40</v>
      </c>
      <c r="I8" s="129"/>
      <c r="J8" s="130" t="s">
        <v>39</v>
      </c>
      <c r="K8" s="128"/>
      <c r="L8" s="129" t="s">
        <v>40</v>
      </c>
      <c r="M8" s="133"/>
      <c r="N8" s="130" t="s">
        <v>39</v>
      </c>
      <c r="O8" s="128"/>
      <c r="P8" s="129" t="s">
        <v>40</v>
      </c>
      <c r="Q8" s="133"/>
      <c r="R8" s="127" t="s">
        <v>39</v>
      </c>
      <c r="S8" s="128"/>
      <c r="T8" s="129" t="s">
        <v>40</v>
      </c>
      <c r="U8" s="129"/>
      <c r="V8" s="130" t="s">
        <v>39</v>
      </c>
      <c r="W8" s="128"/>
      <c r="X8" s="129" t="s">
        <v>40</v>
      </c>
      <c r="Y8" s="133"/>
      <c r="Z8" s="134" t="s">
        <v>46</v>
      </c>
      <c r="AA8" s="116"/>
      <c r="AB8" s="116" t="s">
        <v>43</v>
      </c>
      <c r="AC8" s="116"/>
      <c r="AD8" s="116" t="s">
        <v>47</v>
      </c>
      <c r="AE8" s="116"/>
      <c r="AF8" s="116" t="s">
        <v>48</v>
      </c>
      <c r="AG8" s="116"/>
      <c r="AH8" s="117" t="s">
        <v>41</v>
      </c>
      <c r="AI8" s="116"/>
      <c r="AJ8" s="116" t="s">
        <v>42</v>
      </c>
      <c r="AK8" s="116"/>
      <c r="AL8" s="2"/>
      <c r="AN8" s="116" t="s">
        <v>50</v>
      </c>
      <c r="AO8" s="116"/>
      <c r="AP8" s="116" t="s">
        <v>51</v>
      </c>
      <c r="AQ8" s="116"/>
      <c r="AR8" s="116" t="s">
        <v>54</v>
      </c>
      <c r="AS8" s="116"/>
      <c r="AT8" s="116" t="s">
        <v>52</v>
      </c>
      <c r="AU8" s="116"/>
      <c r="AV8" s="116" t="s">
        <v>53</v>
      </c>
      <c r="AW8" s="116"/>
      <c r="AX8" s="116" t="s">
        <v>55</v>
      </c>
      <c r="AY8" s="116"/>
    </row>
    <row r="9" spans="1:51" ht="15.75" thickBot="1" x14ac:dyDescent="0.3">
      <c r="A9" s="120"/>
      <c r="B9" s="48">
        <v>2017</v>
      </c>
      <c r="C9" s="49">
        <v>2018</v>
      </c>
      <c r="D9" s="12">
        <v>2017</v>
      </c>
      <c r="E9" s="11">
        <v>2018</v>
      </c>
      <c r="F9" s="10">
        <v>2017</v>
      </c>
      <c r="G9" s="11">
        <v>2018</v>
      </c>
      <c r="H9" s="12">
        <v>2017</v>
      </c>
      <c r="I9" s="13">
        <v>2018</v>
      </c>
      <c r="J9" s="10">
        <v>2017</v>
      </c>
      <c r="K9" s="11">
        <v>2018</v>
      </c>
      <c r="L9" s="10">
        <v>2017</v>
      </c>
      <c r="M9" s="11">
        <v>2018</v>
      </c>
      <c r="N9" s="10">
        <v>2017</v>
      </c>
      <c r="O9" s="11">
        <v>2018</v>
      </c>
      <c r="P9" s="12">
        <v>2017</v>
      </c>
      <c r="Q9" s="11">
        <v>2018</v>
      </c>
      <c r="R9" s="12">
        <v>2017</v>
      </c>
      <c r="S9" s="11">
        <v>2018</v>
      </c>
      <c r="T9" s="12">
        <v>2017</v>
      </c>
      <c r="U9" s="13">
        <v>2018</v>
      </c>
      <c r="V9" s="10">
        <v>2017</v>
      </c>
      <c r="W9" s="11">
        <v>2018</v>
      </c>
      <c r="X9" s="12">
        <v>2017</v>
      </c>
      <c r="Y9" s="11">
        <v>2018</v>
      </c>
      <c r="Z9" s="3">
        <v>2017</v>
      </c>
      <c r="AA9" s="3">
        <v>2018</v>
      </c>
      <c r="AB9" s="3">
        <v>2017</v>
      </c>
      <c r="AC9" s="3">
        <v>2018</v>
      </c>
      <c r="AD9" s="3">
        <v>2017</v>
      </c>
      <c r="AE9" s="3">
        <v>2018</v>
      </c>
      <c r="AF9" s="3">
        <v>2017</v>
      </c>
      <c r="AG9" s="3">
        <v>2018</v>
      </c>
      <c r="AH9" s="3">
        <v>2017</v>
      </c>
      <c r="AI9" s="3">
        <v>2018</v>
      </c>
      <c r="AJ9" s="3">
        <v>2017</v>
      </c>
      <c r="AK9" s="3">
        <v>2018</v>
      </c>
      <c r="AL9" s="3">
        <v>2017</v>
      </c>
      <c r="AM9" s="3">
        <v>2018</v>
      </c>
      <c r="AN9" s="3">
        <v>2017</v>
      </c>
      <c r="AO9" s="3">
        <v>2018</v>
      </c>
      <c r="AP9" s="3">
        <v>2017</v>
      </c>
      <c r="AQ9" s="3">
        <v>2018</v>
      </c>
      <c r="AR9" s="3">
        <v>2017</v>
      </c>
      <c r="AS9" s="3">
        <v>2018</v>
      </c>
      <c r="AT9" s="3">
        <v>2017</v>
      </c>
      <c r="AU9" s="3">
        <v>2018</v>
      </c>
      <c r="AV9" s="3">
        <v>2017</v>
      </c>
      <c r="AW9" s="3">
        <v>2018</v>
      </c>
      <c r="AX9" s="3">
        <v>2017</v>
      </c>
      <c r="AY9" s="3">
        <v>2018</v>
      </c>
    </row>
    <row r="10" spans="1:51" s="57" customFormat="1" ht="14.25" customHeight="1" x14ac:dyDescent="0.25">
      <c r="A10" s="50" t="s">
        <v>3</v>
      </c>
      <c r="B10" s="101">
        <v>395.08222896375537</v>
      </c>
      <c r="C10" s="102">
        <v>131.6940763212518</v>
      </c>
      <c r="D10" s="52">
        <f>Z10*100000/AL10*6.186</f>
        <v>193.63522537562605</v>
      </c>
      <c r="E10" s="53">
        <f>AA10*100000/AM10*6.186</f>
        <v>64.545075125208683</v>
      </c>
      <c r="F10" s="51">
        <v>1185.2466868912661</v>
      </c>
      <c r="G10" s="52">
        <v>493.85278620469421</v>
      </c>
      <c r="H10" s="52">
        <f>AB10*100000/AL10*6.186</f>
        <v>387.2704507512521</v>
      </c>
      <c r="I10" s="53">
        <f>AC10*100000/AM10*6.186</f>
        <v>387.2704507512521</v>
      </c>
      <c r="J10" s="51">
        <v>888.93501516844958</v>
      </c>
      <c r="K10" s="52">
        <v>230.46463356219061</v>
      </c>
      <c r="L10" s="52">
        <f>AD10*100000/$AL10*6.186</f>
        <v>193.63522537562605</v>
      </c>
      <c r="M10" s="52">
        <f>AE10*100000/$AM10*6.186</f>
        <v>64.545075125208683</v>
      </c>
      <c r="N10" s="51">
        <v>197.54111448187768</v>
      </c>
      <c r="O10" s="52">
        <v>131.6940763212518</v>
      </c>
      <c r="P10" s="52">
        <f>AF10*100000/$AL10*6.186</f>
        <v>129.09015025041737</v>
      </c>
      <c r="Q10" s="53">
        <f>AG10*100000/$AM10*6.186</f>
        <v>64.545075125208683</v>
      </c>
      <c r="R10" s="54">
        <v>164.61759540156476</v>
      </c>
      <c r="S10" s="52">
        <v>32.92351908031295</v>
      </c>
      <c r="T10" s="52">
        <f>AH10*100000/AL10*6.186</f>
        <v>0</v>
      </c>
      <c r="U10" s="55">
        <f>AI10*100000/AM10*6.186</f>
        <v>0</v>
      </c>
      <c r="V10" s="51">
        <v>32.92351908031295</v>
      </c>
      <c r="W10" s="52">
        <v>0</v>
      </c>
      <c r="X10" s="52">
        <f>AJ10*100000/AL10*6.186</f>
        <v>0</v>
      </c>
      <c r="Y10" s="53">
        <f>AK10*100000/AM10*6.186</f>
        <v>0</v>
      </c>
      <c r="Z10" s="148">
        <v>3</v>
      </c>
      <c r="AA10" s="56">
        <v>1</v>
      </c>
      <c r="AB10" s="56">
        <v>6</v>
      </c>
      <c r="AC10" s="56">
        <v>6</v>
      </c>
      <c r="AD10" s="57">
        <v>3</v>
      </c>
      <c r="AE10" s="56">
        <v>1</v>
      </c>
      <c r="AF10" s="57">
        <v>2</v>
      </c>
      <c r="AG10" s="57">
        <v>1</v>
      </c>
      <c r="AL10" s="58">
        <v>9584</v>
      </c>
      <c r="AM10" s="57">
        <v>9584</v>
      </c>
      <c r="AN10" s="57">
        <v>13</v>
      </c>
      <c r="AO10" s="57">
        <v>9</v>
      </c>
      <c r="AP10" s="57">
        <v>3</v>
      </c>
      <c r="AQ10" s="57">
        <v>2</v>
      </c>
      <c r="AR10" s="57">
        <v>3</v>
      </c>
      <c r="AS10" s="57">
        <v>1</v>
      </c>
      <c r="AT10" s="59">
        <f>AN10*100000/$AL10*6.186</f>
        <v>839.08597662771297</v>
      </c>
      <c r="AU10" s="59">
        <f>AO10*100000/$AM10*6.186</f>
        <v>580.90567612687812</v>
      </c>
      <c r="AV10" s="59">
        <f>AP10*100000/$AL10*6.186</f>
        <v>193.63522537562605</v>
      </c>
      <c r="AW10" s="59">
        <f>AQ10*100000/$AM10*6.186</f>
        <v>129.09015025041737</v>
      </c>
      <c r="AX10" s="59">
        <f>AR10*100000/$AL10*6.186</f>
        <v>193.63522537562605</v>
      </c>
      <c r="AY10" s="59">
        <f>AS10*100000/$AM10*6.186</f>
        <v>64.545075125208683</v>
      </c>
    </row>
    <row r="11" spans="1:51" s="57" customFormat="1" ht="14.25" customHeight="1" x14ac:dyDescent="0.25">
      <c r="A11" s="60" t="s">
        <v>4</v>
      </c>
      <c r="B11" s="103">
        <v>98.7926408585665</v>
      </c>
      <c r="C11" s="104">
        <v>98.7926408585665</v>
      </c>
      <c r="D11" s="62">
        <f>Z11*100000/AL11*6.186</f>
        <v>76.916381722101335</v>
      </c>
      <c r="E11" s="63">
        <f>AA11*100000/AM11*6.186</f>
        <v>38.458190861050667</v>
      </c>
      <c r="F11" s="61">
        <v>691.54848600996547</v>
      </c>
      <c r="G11" s="62">
        <v>395.170563434266</v>
      </c>
      <c r="H11" s="62">
        <f>AB11*100000/AL11*6.186</f>
        <v>269.20733602735464</v>
      </c>
      <c r="I11" s="63">
        <f>AC11*100000/AM11*6.186</f>
        <v>230.749145166304</v>
      </c>
      <c r="J11" s="61">
        <v>316.13645074741282</v>
      </c>
      <c r="K11" s="62">
        <v>217.34380988884627</v>
      </c>
      <c r="L11" s="52">
        <f>AD11*100000/$AL11*6.186</f>
        <v>115.374572583152</v>
      </c>
      <c r="M11" s="52">
        <f>AE11*100000/$AM11*6.186</f>
        <v>38.458190861050667</v>
      </c>
      <c r="N11" s="61">
        <v>138.30969720199309</v>
      </c>
      <c r="O11" s="62">
        <v>39.517056343426603</v>
      </c>
      <c r="P11" s="52">
        <f>AF11*100000/$AL11*6.186</f>
        <v>38.458190861050667</v>
      </c>
      <c r="Q11" s="53">
        <f>AG11*100000/$AM11*6.186</f>
        <v>0</v>
      </c>
      <c r="R11" s="64">
        <v>158.06822537370641</v>
      </c>
      <c r="S11" s="62">
        <v>98.7926408585665</v>
      </c>
      <c r="T11" s="62">
        <f>AH11*100000/AL11*6.186</f>
        <v>0</v>
      </c>
      <c r="U11" s="65">
        <f>AI11*100000/AM11*6.186</f>
        <v>0</v>
      </c>
      <c r="V11" s="61">
        <v>177.82675354541971</v>
      </c>
      <c r="W11" s="62">
        <v>19.758528171713301</v>
      </c>
      <c r="X11" s="62">
        <f>AJ11*100000/AL11*6.186</f>
        <v>192.29095430525334</v>
      </c>
      <c r="Y11" s="63">
        <f>AK11*100000/AM11*6.186</f>
        <v>38.458190861050667</v>
      </c>
      <c r="Z11" s="56">
        <v>2</v>
      </c>
      <c r="AA11" s="56">
        <v>1</v>
      </c>
      <c r="AB11" s="56">
        <v>7</v>
      </c>
      <c r="AC11" s="56">
        <v>6</v>
      </c>
      <c r="AD11" s="57">
        <v>3</v>
      </c>
      <c r="AE11" s="56">
        <v>1</v>
      </c>
      <c r="AF11" s="57">
        <v>1</v>
      </c>
      <c r="AJ11" s="57">
        <v>5</v>
      </c>
      <c r="AK11" s="57">
        <v>1</v>
      </c>
      <c r="AL11" s="58">
        <v>16085</v>
      </c>
      <c r="AM11" s="57">
        <v>16085</v>
      </c>
      <c r="AN11" s="57">
        <v>18</v>
      </c>
      <c r="AO11" s="57">
        <v>13</v>
      </c>
      <c r="AP11" s="57">
        <v>4</v>
      </c>
      <c r="AQ11" s="57">
        <v>4</v>
      </c>
      <c r="AR11" s="57">
        <v>2</v>
      </c>
      <c r="AS11" s="57">
        <v>1</v>
      </c>
      <c r="AT11" s="59">
        <f>AN11*100000/$AL11*6.186</f>
        <v>692.24743549891207</v>
      </c>
      <c r="AU11" s="59">
        <f>AO11*100000/$AM11*6.186</f>
        <v>499.95648119365865</v>
      </c>
      <c r="AV11" s="59">
        <f>AP11*100000/$AL11*6.186</f>
        <v>153.83276344420267</v>
      </c>
      <c r="AW11" s="59">
        <f>AQ11*100000/$AM11*6.186</f>
        <v>153.83276344420267</v>
      </c>
      <c r="AX11" s="59">
        <f>AR11*100000/$AL11*6.186</f>
        <v>76.916381722101335</v>
      </c>
      <c r="AY11" s="59">
        <f>AS11*100000/$AM11*6.186</f>
        <v>38.458190861050667</v>
      </c>
    </row>
    <row r="12" spans="1:51" s="57" customFormat="1" ht="14.25" customHeight="1" x14ac:dyDescent="0.25">
      <c r="A12" s="60" t="s">
        <v>5</v>
      </c>
      <c r="B12" s="103">
        <v>119.89921178446829</v>
      </c>
      <c r="C12" s="104">
        <v>119.89921178446829</v>
      </c>
      <c r="D12" s="62">
        <f>Z12*100000/AL12*6.186</f>
        <v>0</v>
      </c>
      <c r="E12" s="63">
        <f>AA12*100000/AM12*6.186</f>
        <v>76.787487586891757</v>
      </c>
      <c r="F12" s="61">
        <v>879.26088641943397</v>
      </c>
      <c r="G12" s="62">
        <v>799.32807856312172</v>
      </c>
      <c r="H12" s="62">
        <f>AB12*100000/AL12*6.186</f>
        <v>383.93743793445879</v>
      </c>
      <c r="I12" s="63">
        <f>AC12*100000/AM12*6.186</f>
        <v>230.36246276067527</v>
      </c>
      <c r="J12" s="61">
        <v>439.63044320971699</v>
      </c>
      <c r="K12" s="62">
        <v>559.52965499418531</v>
      </c>
      <c r="L12" s="52">
        <f>AD12*100000/$AL12*6.186</f>
        <v>230.36246276067527</v>
      </c>
      <c r="M12" s="52">
        <f>AE12*100000/$AM12*6.186</f>
        <v>76.787487586891757</v>
      </c>
      <c r="N12" s="61">
        <v>159.86561571262436</v>
      </c>
      <c r="O12" s="62">
        <v>199.83201964078043</v>
      </c>
      <c r="P12" s="52">
        <f>AF12*100000/$AL12*6.186</f>
        <v>76.787487586891757</v>
      </c>
      <c r="Q12" s="53">
        <f>AG12*100000/$AM12*6.186</f>
        <v>76.787487586891757</v>
      </c>
      <c r="R12" s="64">
        <v>199.83201964078043</v>
      </c>
      <c r="S12" s="62">
        <v>39.96640392815609</v>
      </c>
      <c r="T12" s="62">
        <f>AH12*100000/AL12*6.186</f>
        <v>153.57497517378351</v>
      </c>
      <c r="U12" s="65">
        <f>AI12*100000/AM12*6.186</f>
        <v>0</v>
      </c>
      <c r="V12" s="61">
        <v>119.89921178446829</v>
      </c>
      <c r="W12" s="62">
        <v>119.89921178446829</v>
      </c>
      <c r="X12" s="62">
        <f>AJ12*100000/AL12*6.186</f>
        <v>76.787487586891757</v>
      </c>
      <c r="Y12" s="63">
        <f>AK12*100000/AM12*6.186</f>
        <v>0</v>
      </c>
      <c r="Z12" s="56"/>
      <c r="AA12" s="56">
        <v>1</v>
      </c>
      <c r="AB12" s="56">
        <v>5</v>
      </c>
      <c r="AC12" s="56">
        <v>3</v>
      </c>
      <c r="AD12" s="57">
        <v>3</v>
      </c>
      <c r="AE12" s="56">
        <v>1</v>
      </c>
      <c r="AF12" s="57">
        <v>1</v>
      </c>
      <c r="AG12" s="57">
        <v>1</v>
      </c>
      <c r="AH12" s="57">
        <v>2</v>
      </c>
      <c r="AJ12" s="57">
        <v>1</v>
      </c>
      <c r="AL12" s="58">
        <v>8056</v>
      </c>
      <c r="AM12" s="57">
        <v>8056</v>
      </c>
      <c r="AN12" s="57">
        <v>11</v>
      </c>
      <c r="AO12" s="57">
        <v>9</v>
      </c>
      <c r="AP12" s="57">
        <v>3</v>
      </c>
      <c r="AQ12" s="57">
        <v>5</v>
      </c>
      <c r="AS12" s="57">
        <v>1</v>
      </c>
      <c r="AT12" s="59">
        <f>AN12*100000/$AL12*6.186</f>
        <v>844.66236345580933</v>
      </c>
      <c r="AU12" s="59">
        <f>AO12*100000/$AM12*6.186</f>
        <v>691.08738828202581</v>
      </c>
      <c r="AV12" s="59">
        <f>AP12*100000/$AL12*6.186</f>
        <v>230.36246276067527</v>
      </c>
      <c r="AW12" s="59">
        <f>AQ12*100000/$AM12*6.186</f>
        <v>383.93743793445879</v>
      </c>
      <c r="AX12" s="59">
        <f>AR12*100000/$AL12*6.186</f>
        <v>0</v>
      </c>
      <c r="AY12" s="59">
        <f>AS12*100000/$AM12*6.186</f>
        <v>76.787487586891757</v>
      </c>
    </row>
    <row r="13" spans="1:51" s="57" customFormat="1" ht="14.25" customHeight="1" x14ac:dyDescent="0.25">
      <c r="A13" s="60" t="s">
        <v>6</v>
      </c>
      <c r="B13" s="103">
        <v>51.022764764104259</v>
      </c>
      <c r="C13" s="104">
        <v>229.60244143846916</v>
      </c>
      <c r="D13" s="62">
        <f>Z13*100000/AL13*6.186</f>
        <v>47.08120861557196</v>
      </c>
      <c r="E13" s="63">
        <f>AA13*100000/AM13*6.186</f>
        <v>94.16241723114392</v>
      </c>
      <c r="F13" s="61">
        <v>688.80732431540741</v>
      </c>
      <c r="G13" s="62">
        <v>459.20488287693831</v>
      </c>
      <c r="H13" s="62">
        <f>AB13*100000/AL13*6.186</f>
        <v>329.56846030900374</v>
      </c>
      <c r="I13" s="63">
        <f>AC13*100000/AM13*6.186</f>
        <v>94.16241723114392</v>
      </c>
      <c r="J13" s="61">
        <v>255.11382382052128</v>
      </c>
      <c r="K13" s="62">
        <v>153.06829429231277</v>
      </c>
      <c r="L13" s="52">
        <f>AD13*100000/$AL13*6.186</f>
        <v>47.08120861557196</v>
      </c>
      <c r="M13" s="52">
        <f>AE13*100000/$AM13*6.186</f>
        <v>0</v>
      </c>
      <c r="N13" s="61">
        <v>204.09105905641704</v>
      </c>
      <c r="O13" s="62">
        <v>204.09105905641704</v>
      </c>
      <c r="P13" s="52">
        <f>AF13*100000/$AL13*6.186</f>
        <v>94.16241723114392</v>
      </c>
      <c r="Q13" s="53">
        <f>AG13*100000/$AM13*6.186</f>
        <v>47.08120861557196</v>
      </c>
      <c r="R13" s="64">
        <v>127.55691191026064</v>
      </c>
      <c r="S13" s="62">
        <v>0</v>
      </c>
      <c r="T13" s="62">
        <f>AH13*100000/AL13*6.186</f>
        <v>0</v>
      </c>
      <c r="U13" s="65">
        <f>AI13*100000/AM13*6.186</f>
        <v>0</v>
      </c>
      <c r="V13" s="61">
        <v>127.55691191026064</v>
      </c>
      <c r="W13" s="62">
        <v>25.51138238205213</v>
      </c>
      <c r="X13" s="62">
        <f>AJ13*100000/AL13*6.186</f>
        <v>47.08120861557196</v>
      </c>
      <c r="Y13" s="63">
        <f>AK13*100000/AM13*6.186</f>
        <v>47.08120861557196</v>
      </c>
      <c r="Z13" s="56">
        <v>1</v>
      </c>
      <c r="AA13" s="56">
        <v>2</v>
      </c>
      <c r="AB13" s="56">
        <v>7</v>
      </c>
      <c r="AC13" s="56">
        <v>2</v>
      </c>
      <c r="AD13" s="57">
        <v>1</v>
      </c>
      <c r="AE13" s="56"/>
      <c r="AF13" s="57">
        <v>2</v>
      </c>
      <c r="AG13" s="57">
        <v>1</v>
      </c>
      <c r="AJ13" s="57">
        <v>1</v>
      </c>
      <c r="AK13" s="57">
        <v>1</v>
      </c>
      <c r="AL13" s="58">
        <v>13139</v>
      </c>
      <c r="AM13" s="57">
        <v>13139</v>
      </c>
      <c r="AN13" s="57">
        <v>12</v>
      </c>
      <c r="AO13" s="57">
        <v>9</v>
      </c>
      <c r="AQ13" s="57">
        <v>4</v>
      </c>
      <c r="AR13" s="57">
        <v>1</v>
      </c>
      <c r="AS13" s="57">
        <v>2</v>
      </c>
      <c r="AT13" s="59">
        <f>AN13*100000/$AL13*6.186</f>
        <v>564.97450338686349</v>
      </c>
      <c r="AU13" s="59">
        <f>AO13*100000/$AM13*6.186</f>
        <v>423.73087754014767</v>
      </c>
      <c r="AV13" s="59">
        <f>AP13*100000/$AL13*6.186</f>
        <v>0</v>
      </c>
      <c r="AW13" s="59">
        <f>AQ13*100000/$AM13*6.186</f>
        <v>188.32483446228784</v>
      </c>
      <c r="AX13" s="59">
        <f>AR13*100000/$AL13*6.186</f>
        <v>47.08120861557196</v>
      </c>
      <c r="AY13" s="59">
        <f>AS13*100000/$AM13*6.186</f>
        <v>94.16241723114392</v>
      </c>
    </row>
    <row r="14" spans="1:51" s="57" customFormat="1" ht="14.25" customHeight="1" x14ac:dyDescent="0.25">
      <c r="A14" s="60" t="s">
        <v>7</v>
      </c>
      <c r="B14" s="103">
        <v>226.82882112082137</v>
      </c>
      <c r="C14" s="104">
        <v>151.21921408054757</v>
      </c>
      <c r="D14" s="62">
        <f>Z14*100000/AL14*6.186</f>
        <v>228.20954254795868</v>
      </c>
      <c r="E14" s="63">
        <f>AA14*100000/AM14*6.186</f>
        <v>304.2793900639449</v>
      </c>
      <c r="F14" s="61">
        <v>869.51048096314855</v>
      </c>
      <c r="G14" s="62">
        <v>718.29126688260101</v>
      </c>
      <c r="H14" s="62">
        <f>AB14*100000/AL14*6.186</f>
        <v>304.2793900639449</v>
      </c>
      <c r="I14" s="63">
        <f>AC14*100000/AM14*6.186</f>
        <v>304.2793900639449</v>
      </c>
      <c r="J14" s="61">
        <v>226.82882112082137</v>
      </c>
      <c r="K14" s="62">
        <v>113.41441056041069</v>
      </c>
      <c r="L14" s="52">
        <f>AD14*100000/$AL14*6.186</f>
        <v>76.069847515986226</v>
      </c>
      <c r="M14" s="52">
        <f>AE14*100000/$AM14*6.186</f>
        <v>76.069847515986226</v>
      </c>
      <c r="N14" s="61">
        <v>415.8528387215058</v>
      </c>
      <c r="O14" s="62">
        <v>453.65764224164275</v>
      </c>
      <c r="P14" s="52">
        <f>AF14*100000/$AL14*6.186</f>
        <v>76.069847515986226</v>
      </c>
      <c r="Q14" s="53">
        <f>AG14*100000/$AM14*6.186</f>
        <v>228.20954254795868</v>
      </c>
      <c r="R14" s="64">
        <v>189.02401760068446</v>
      </c>
      <c r="S14" s="62">
        <v>37.804803520136893</v>
      </c>
      <c r="T14" s="62">
        <f>AH14*100000/AL14*6.186</f>
        <v>0</v>
      </c>
      <c r="U14" s="65">
        <f>AI14*100000/AM14*6.186</f>
        <v>76.069847515986226</v>
      </c>
      <c r="V14" s="61">
        <v>113.41441056041069</v>
      </c>
      <c r="W14" s="62">
        <v>151.21921408054757</v>
      </c>
      <c r="X14" s="62">
        <f>AJ14*100000/AL14*6.186</f>
        <v>76.069847515986226</v>
      </c>
      <c r="Y14" s="63">
        <f>AK14*100000/AM14*6.186</f>
        <v>76.069847515986226</v>
      </c>
      <c r="Z14" s="56">
        <v>3</v>
      </c>
      <c r="AA14" s="56">
        <v>4</v>
      </c>
      <c r="AB14" s="56">
        <v>4</v>
      </c>
      <c r="AC14" s="56">
        <v>4</v>
      </c>
      <c r="AD14" s="57">
        <v>1</v>
      </c>
      <c r="AE14" s="56">
        <v>1</v>
      </c>
      <c r="AF14" s="57">
        <v>1</v>
      </c>
      <c r="AG14" s="57">
        <v>3</v>
      </c>
      <c r="AI14" s="57">
        <v>1</v>
      </c>
      <c r="AJ14" s="57">
        <v>1</v>
      </c>
      <c r="AK14" s="57">
        <v>1</v>
      </c>
      <c r="AL14" s="58">
        <v>8132</v>
      </c>
      <c r="AM14" s="57">
        <v>8132</v>
      </c>
      <c r="AN14" s="57">
        <v>15</v>
      </c>
      <c r="AO14" s="57">
        <v>16</v>
      </c>
      <c r="AP14" s="57">
        <v>4</v>
      </c>
      <c r="AQ14" s="57">
        <v>5</v>
      </c>
      <c r="AR14" s="57">
        <v>3</v>
      </c>
      <c r="AS14" s="57">
        <v>4</v>
      </c>
      <c r="AT14" s="59">
        <f>AN14*100000/$AL14*6.186</f>
        <v>1141.0477127397933</v>
      </c>
      <c r="AU14" s="59">
        <f>AO14*100000/$AM14*6.186</f>
        <v>1217.1175602557796</v>
      </c>
      <c r="AV14" s="59">
        <f>AP14*100000/$AL14*6.186</f>
        <v>304.2793900639449</v>
      </c>
      <c r="AW14" s="59">
        <f>AQ14*100000/$AM14*6.186</f>
        <v>380.34923757993113</v>
      </c>
      <c r="AX14" s="59">
        <f>AR14*100000/$AL14*6.186</f>
        <v>228.20954254795868</v>
      </c>
      <c r="AY14" s="59">
        <f>AS14*100000/$AM14*6.186</f>
        <v>304.2793900639449</v>
      </c>
    </row>
    <row r="15" spans="1:51" s="57" customFormat="1" ht="14.25" customHeight="1" x14ac:dyDescent="0.25">
      <c r="A15" s="60" t="s">
        <v>8</v>
      </c>
      <c r="B15" s="103">
        <v>372.60571015540296</v>
      </c>
      <c r="C15" s="104">
        <v>74.521142031080586</v>
      </c>
      <c r="D15" s="62">
        <f>Z15*100000/AL15*6.186</f>
        <v>0</v>
      </c>
      <c r="E15" s="63">
        <f>AA15*100000/AM15*6.186</f>
        <v>0</v>
      </c>
      <c r="F15" s="61">
        <v>819.73256234188659</v>
      </c>
      <c r="G15" s="62">
        <v>596.16913624864469</v>
      </c>
      <c r="H15" s="62">
        <f>AB15*100000/AL15*6.186</f>
        <v>449.12875121006778</v>
      </c>
      <c r="I15" s="63">
        <f>AC15*100000/AM15*6.186</f>
        <v>449.12875121006778</v>
      </c>
      <c r="J15" s="61">
        <v>372.60571015540296</v>
      </c>
      <c r="K15" s="62">
        <v>223.56342609324176</v>
      </c>
      <c r="L15" s="52">
        <f>AD15*100000/$AL15*6.186</f>
        <v>149.70958373668927</v>
      </c>
      <c r="M15" s="52">
        <f>AE15*100000/$AM15*6.186</f>
        <v>149.70958373668927</v>
      </c>
      <c r="N15" s="61">
        <v>149.04228406216117</v>
      </c>
      <c r="O15" s="62">
        <v>74.521142031080586</v>
      </c>
      <c r="P15" s="52">
        <f>AF15*100000/$AL15*6.186</f>
        <v>0</v>
      </c>
      <c r="Q15" s="53">
        <f>AG15*100000/$AM15*6.186</f>
        <v>149.70958373668927</v>
      </c>
      <c r="R15" s="64">
        <v>149.04228406216117</v>
      </c>
      <c r="S15" s="62">
        <v>74.521142031080586</v>
      </c>
      <c r="T15" s="62">
        <f>AH15*100000/AL15*6.186</f>
        <v>0</v>
      </c>
      <c r="U15" s="65">
        <f>AI15*100000/AM15*6.186</f>
        <v>149.70958373668927</v>
      </c>
      <c r="V15" s="61">
        <v>74.521142031080586</v>
      </c>
      <c r="W15" s="62">
        <v>0</v>
      </c>
      <c r="X15" s="62">
        <f>AJ15*100000/AL15*6.186</f>
        <v>0</v>
      </c>
      <c r="Y15" s="63">
        <f>AK15*100000/AM15*6.186</f>
        <v>0</v>
      </c>
      <c r="Z15" s="56"/>
      <c r="AA15" s="56"/>
      <c r="AB15" s="56">
        <v>3</v>
      </c>
      <c r="AC15" s="56">
        <v>3</v>
      </c>
      <c r="AD15" s="57">
        <v>1</v>
      </c>
      <c r="AE15" s="56">
        <v>1</v>
      </c>
      <c r="AG15" s="57">
        <v>1</v>
      </c>
      <c r="AI15" s="57">
        <v>1</v>
      </c>
      <c r="AL15" s="58">
        <v>4132</v>
      </c>
      <c r="AM15" s="57">
        <v>4132</v>
      </c>
      <c r="AN15" s="57">
        <v>4</v>
      </c>
      <c r="AO15" s="57">
        <v>6</v>
      </c>
      <c r="AP15" s="57">
        <v>1</v>
      </c>
      <c r="AQ15" s="57">
        <v>2</v>
      </c>
      <c r="AT15" s="59">
        <f>AN15*100000/$AL15*6.186</f>
        <v>598.83833494675707</v>
      </c>
      <c r="AU15" s="59">
        <f>AO15*100000/$AM15*6.186</f>
        <v>898.25750242013555</v>
      </c>
      <c r="AV15" s="59">
        <f>AP15*100000/$AL15*6.186</f>
        <v>149.70958373668927</v>
      </c>
      <c r="AW15" s="59">
        <f>AQ15*100000/$AM15*6.186</f>
        <v>299.41916747337854</v>
      </c>
      <c r="AX15" s="59">
        <f>AR15*100000/$AL15*6.186</f>
        <v>0</v>
      </c>
      <c r="AY15" s="59">
        <f>AS15*100000/$AM15*6.186</f>
        <v>0</v>
      </c>
    </row>
    <row r="16" spans="1:51" s="57" customFormat="1" ht="14.25" customHeight="1" x14ac:dyDescent="0.25">
      <c r="A16" s="60" t="s">
        <v>9</v>
      </c>
      <c r="B16" s="103">
        <v>51.238300339600755</v>
      </c>
      <c r="C16" s="104">
        <v>204.95320135840302</v>
      </c>
      <c r="D16" s="62">
        <f>Z16*100000/AL16*6.186</f>
        <v>0</v>
      </c>
      <c r="E16" s="63">
        <f>AA16*100000/AM16*6.186</f>
        <v>93.869499241274653</v>
      </c>
      <c r="F16" s="61">
        <v>614.85960407520918</v>
      </c>
      <c r="G16" s="62">
        <v>614.85960407520918</v>
      </c>
      <c r="H16" s="62">
        <f>AB16*100000/AL16*6.186</f>
        <v>375.47799696509861</v>
      </c>
      <c r="I16" s="63">
        <f>AC16*100000/AM16*6.186</f>
        <v>187.73899848254931</v>
      </c>
      <c r="J16" s="61">
        <v>256.19150169800383</v>
      </c>
      <c r="K16" s="62">
        <v>307.42980203760459</v>
      </c>
      <c r="L16" s="52">
        <f>AD16*100000/$AL16*6.186</f>
        <v>93.869499241274653</v>
      </c>
      <c r="M16" s="52">
        <f>AE16*100000/$AM16*6.186</f>
        <v>93.869499241274653</v>
      </c>
      <c r="N16" s="61">
        <v>153.71490101880229</v>
      </c>
      <c r="O16" s="62">
        <v>204.95320135840302</v>
      </c>
      <c r="P16" s="52">
        <f>AF16*100000/$AL16*6.186</f>
        <v>93.869499241274653</v>
      </c>
      <c r="Q16" s="53">
        <f>AG16*100000/$AM16*6.186</f>
        <v>0</v>
      </c>
      <c r="R16" s="64">
        <v>153.71490101880229</v>
      </c>
      <c r="S16" s="62">
        <v>0</v>
      </c>
      <c r="T16" s="62">
        <f>AH16*100000/AL16*6.186</f>
        <v>93.869499241274653</v>
      </c>
      <c r="U16" s="65">
        <f>AI16*100000/AM16*6.186</f>
        <v>0</v>
      </c>
      <c r="V16" s="61">
        <v>51.238300339600755</v>
      </c>
      <c r="W16" s="62">
        <v>0</v>
      </c>
      <c r="X16" s="62">
        <f>AJ16*100000/AL16*6.186</f>
        <v>0</v>
      </c>
      <c r="Y16" s="63">
        <f>AK16*100000/AM16*6.186</f>
        <v>0</v>
      </c>
      <c r="Z16" s="56"/>
      <c r="AA16" s="56">
        <v>1</v>
      </c>
      <c r="AB16" s="56">
        <v>4</v>
      </c>
      <c r="AC16" s="56">
        <v>2</v>
      </c>
      <c r="AD16" s="57">
        <v>1</v>
      </c>
      <c r="AE16" s="56">
        <v>1</v>
      </c>
      <c r="AF16" s="57">
        <v>1</v>
      </c>
      <c r="AH16" s="57">
        <v>1</v>
      </c>
      <c r="AL16" s="58">
        <v>6590</v>
      </c>
      <c r="AM16" s="57">
        <v>6590</v>
      </c>
      <c r="AN16" s="57">
        <v>11</v>
      </c>
      <c r="AO16" s="57">
        <v>6</v>
      </c>
      <c r="AP16" s="57">
        <v>4</v>
      </c>
      <c r="AQ16" s="57">
        <v>3</v>
      </c>
      <c r="AS16" s="57">
        <v>1</v>
      </c>
      <c r="AT16" s="59">
        <f>AN16*100000/$AL16*6.186</f>
        <v>1032.5644916540211</v>
      </c>
      <c r="AU16" s="59">
        <f>AO16*100000/$AM16*6.186</f>
        <v>563.21699544764795</v>
      </c>
      <c r="AV16" s="59">
        <f>AP16*100000/$AL16*6.186</f>
        <v>375.47799696509861</v>
      </c>
      <c r="AW16" s="59">
        <f>AQ16*100000/$AM16*6.186</f>
        <v>281.60849772382397</v>
      </c>
      <c r="AX16" s="59">
        <f>AR16*100000/$AL16*6.186</f>
        <v>0</v>
      </c>
      <c r="AY16" s="59">
        <f>AS16*100000/$AM16*6.186</f>
        <v>93.869499241274653</v>
      </c>
    </row>
    <row r="17" spans="1:51" s="57" customFormat="1" ht="14.25" customHeight="1" x14ac:dyDescent="0.25">
      <c r="A17" s="60" t="s">
        <v>10</v>
      </c>
      <c r="B17" s="103">
        <v>173.95018746652383</v>
      </c>
      <c r="C17" s="104">
        <v>124.25013390465988</v>
      </c>
      <c r="D17" s="62">
        <f>Z17*100000/AL17*6.186</f>
        <v>85.649013499480787</v>
      </c>
      <c r="E17" s="63">
        <f>AA17*100000/AM17*6.186</f>
        <v>42.824506749740394</v>
      </c>
      <c r="F17" s="61">
        <v>596.40064274236738</v>
      </c>
      <c r="G17" s="62">
        <v>463.86716657739686</v>
      </c>
      <c r="H17" s="62">
        <f>AB17*100000/AL17*6.186</f>
        <v>157.02319141571476</v>
      </c>
      <c r="I17" s="63">
        <f>AC17*100000/AM17*6.186</f>
        <v>185.57286258220836</v>
      </c>
      <c r="J17" s="61">
        <v>381.0337439742903</v>
      </c>
      <c r="K17" s="62">
        <v>265.06695232994105</v>
      </c>
      <c r="L17" s="52">
        <f>AD17*100000/$AL17*6.186</f>
        <v>85.649013499480787</v>
      </c>
      <c r="M17" s="52">
        <f>AE17*100000/$AM17*6.186</f>
        <v>57.099342332987192</v>
      </c>
      <c r="N17" s="61">
        <v>132.53347616497052</v>
      </c>
      <c r="O17" s="62">
        <v>132.53347616497052</v>
      </c>
      <c r="P17" s="52">
        <f>AF17*100000/$AL17*6.186</f>
        <v>14.274835583246798</v>
      </c>
      <c r="Q17" s="53">
        <f>AG17*100000/$AM17*6.186</f>
        <v>57.099342332987192</v>
      </c>
      <c r="R17" s="64">
        <v>33.133369041242631</v>
      </c>
      <c r="S17" s="62">
        <v>57.983395822174607</v>
      </c>
      <c r="T17" s="62">
        <f>AH17*100000/AL17*6.186</f>
        <v>14.274835583246798</v>
      </c>
      <c r="U17" s="65">
        <f>AI17*100000/AM17*6.186</f>
        <v>42.824506749740394</v>
      </c>
      <c r="V17" s="61">
        <v>57.983395822174607</v>
      </c>
      <c r="W17" s="62">
        <v>91.116764863417245</v>
      </c>
      <c r="X17" s="62">
        <f>AJ17*100000/AL17*6.186</f>
        <v>28.549671166493596</v>
      </c>
      <c r="Y17" s="63">
        <f>AK17*100000/AM17*6.186</f>
        <v>42.824506749740394</v>
      </c>
      <c r="Z17" s="56">
        <v>6</v>
      </c>
      <c r="AA17" s="56">
        <v>3</v>
      </c>
      <c r="AB17" s="56">
        <v>11</v>
      </c>
      <c r="AC17" s="56">
        <v>13</v>
      </c>
      <c r="AD17" s="57">
        <v>6</v>
      </c>
      <c r="AE17" s="56">
        <v>4</v>
      </c>
      <c r="AF17" s="57">
        <v>1</v>
      </c>
      <c r="AG17" s="57">
        <v>4</v>
      </c>
      <c r="AH17" s="57">
        <v>1</v>
      </c>
      <c r="AI17" s="57">
        <v>3</v>
      </c>
      <c r="AJ17" s="57">
        <v>2</v>
      </c>
      <c r="AK17" s="57">
        <v>3</v>
      </c>
      <c r="AL17" s="58">
        <v>43335</v>
      </c>
      <c r="AM17" s="57">
        <v>43335</v>
      </c>
      <c r="AN17" s="57">
        <v>28</v>
      </c>
      <c r="AO17" s="57">
        <v>32</v>
      </c>
      <c r="AP17" s="57">
        <v>7</v>
      </c>
      <c r="AQ17" s="57">
        <v>6</v>
      </c>
      <c r="AR17" s="57">
        <v>6</v>
      </c>
      <c r="AS17" s="57">
        <v>3</v>
      </c>
      <c r="AT17" s="59">
        <f>AN17*100000/$AL17*6.186</f>
        <v>399.69539633091034</v>
      </c>
      <c r="AU17" s="59">
        <f>AO17*100000/$AM17*6.186</f>
        <v>456.79473866389753</v>
      </c>
      <c r="AV17" s="59">
        <f>AP17*100000/$AL17*6.186</f>
        <v>99.923849082727585</v>
      </c>
      <c r="AW17" s="59">
        <f>AQ17*100000/$AM17*6.186</f>
        <v>85.649013499480787</v>
      </c>
      <c r="AX17" s="59">
        <f>AR17*100000/$AL17*6.186</f>
        <v>85.649013499480787</v>
      </c>
      <c r="AY17" s="59">
        <f>AS17*100000/$AM17*6.186</f>
        <v>42.824506749740394</v>
      </c>
    </row>
    <row r="18" spans="1:51" s="57" customFormat="1" ht="14.25" customHeight="1" x14ac:dyDescent="0.25">
      <c r="A18" s="60" t="s">
        <v>11</v>
      </c>
      <c r="B18" s="103">
        <v>184.79713214925857</v>
      </c>
      <c r="C18" s="104">
        <v>100.79843571777742</v>
      </c>
      <c r="D18" s="62">
        <f>Z18*100000/AL18*6.186</f>
        <v>96.480374317650117</v>
      </c>
      <c r="E18" s="63">
        <f>AA18*100000/AM18*6.186</f>
        <v>0</v>
      </c>
      <c r="F18" s="61">
        <v>604.79061430666457</v>
      </c>
      <c r="G18" s="62">
        <v>453.59296072999842</v>
      </c>
      <c r="H18" s="62">
        <f>AB18*100000/AL18*6.186</f>
        <v>192.96074863530023</v>
      </c>
      <c r="I18" s="63">
        <f>AC18*100000/AM18*6.186</f>
        <v>128.64049909020014</v>
      </c>
      <c r="J18" s="61">
        <v>352.79452501222096</v>
      </c>
      <c r="K18" s="62">
        <v>319.19504643962847</v>
      </c>
      <c r="L18" s="52">
        <f>AD18*100000/$AL18*6.186</f>
        <v>128.64049909020014</v>
      </c>
      <c r="M18" s="52">
        <f>AE18*100000/$AM18*6.186</f>
        <v>64.320249545100069</v>
      </c>
      <c r="N18" s="61">
        <v>235.19635000814731</v>
      </c>
      <c r="O18" s="62">
        <v>117.59817500407365</v>
      </c>
      <c r="P18" s="52">
        <f>AF18*100000/$AL18*6.186</f>
        <v>32.160124772550034</v>
      </c>
      <c r="Q18" s="53">
        <f>AG18*100000/$AM18*6.186</f>
        <v>64.320249545100069</v>
      </c>
      <c r="R18" s="64">
        <v>117.59817500407365</v>
      </c>
      <c r="S18" s="62">
        <v>83.998696431481179</v>
      </c>
      <c r="T18" s="62">
        <f>AH18*100000/AL18*6.186</f>
        <v>32.160124772550034</v>
      </c>
      <c r="U18" s="65">
        <f>AI18*100000/AM18*6.186</f>
        <v>0</v>
      </c>
      <c r="V18" s="61">
        <v>50.399217858888711</v>
      </c>
      <c r="W18" s="62">
        <v>33.599478572592474</v>
      </c>
      <c r="X18" s="62">
        <f>AJ18*100000/AL18*6.186</f>
        <v>32.160124772550034</v>
      </c>
      <c r="Y18" s="63">
        <f>AK18*100000/AM18*6.186</f>
        <v>64.320249545100069</v>
      </c>
      <c r="Z18" s="56">
        <v>3</v>
      </c>
      <c r="AA18" s="56"/>
      <c r="AB18" s="56">
        <v>6</v>
      </c>
      <c r="AC18" s="56">
        <v>4</v>
      </c>
      <c r="AD18" s="57">
        <v>4</v>
      </c>
      <c r="AE18" s="56">
        <v>2</v>
      </c>
      <c r="AF18" s="57">
        <v>1</v>
      </c>
      <c r="AG18" s="57">
        <v>2</v>
      </c>
      <c r="AH18" s="57">
        <v>1</v>
      </c>
      <c r="AJ18" s="57">
        <v>1</v>
      </c>
      <c r="AK18" s="57">
        <v>2</v>
      </c>
      <c r="AL18" s="58">
        <v>19235</v>
      </c>
      <c r="AM18" s="57">
        <v>19235</v>
      </c>
      <c r="AN18" s="57">
        <v>28</v>
      </c>
      <c r="AO18" s="57">
        <v>13</v>
      </c>
      <c r="AP18" s="57">
        <v>11</v>
      </c>
      <c r="AQ18" s="57">
        <v>6</v>
      </c>
      <c r="AR18" s="57">
        <v>3</v>
      </c>
      <c r="AT18" s="59">
        <f>AN18*100000/$AL18*6.186</f>
        <v>900.48349363140107</v>
      </c>
      <c r="AU18" s="59">
        <f>AO18*100000/$AM18*6.186</f>
        <v>418.08162204315056</v>
      </c>
      <c r="AV18" s="59">
        <f>AP18*100000/$AL18*6.186</f>
        <v>353.76137249805043</v>
      </c>
      <c r="AW18" s="59">
        <f>AQ18*100000/$AM18*6.186</f>
        <v>192.96074863530023</v>
      </c>
      <c r="AX18" s="59">
        <f>AR18*100000/$AL18*6.186</f>
        <v>96.480374317650117</v>
      </c>
      <c r="AY18" s="59">
        <f>AS18*100000/$AM18*6.186</f>
        <v>0</v>
      </c>
    </row>
    <row r="19" spans="1:51" s="57" customFormat="1" ht="14.25" customHeight="1" x14ac:dyDescent="0.25">
      <c r="A19" s="60" t="s">
        <v>12</v>
      </c>
      <c r="B19" s="103">
        <v>109.59664560325992</v>
      </c>
      <c r="C19" s="104">
        <v>328.7899368097797</v>
      </c>
      <c r="D19" s="62">
        <f>Z19*100000/AL19*6.186</f>
        <v>148.32753866442872</v>
      </c>
      <c r="E19" s="63">
        <f>AA19*100000/AM19*6.186</f>
        <v>222.49130799664309</v>
      </c>
      <c r="F19" s="61">
        <v>1388.224177641292</v>
      </c>
      <c r="G19" s="62">
        <v>767.17651922281937</v>
      </c>
      <c r="H19" s="62">
        <f>AB19*100000/AL19*6.186</f>
        <v>370.8188466610718</v>
      </c>
      <c r="I19" s="63">
        <f>AC19*100000/AM19*6.186</f>
        <v>148.32753866442872</v>
      </c>
      <c r="J19" s="61">
        <v>547.98322801629956</v>
      </c>
      <c r="K19" s="62">
        <v>328.7899368097797</v>
      </c>
      <c r="L19" s="52">
        <f>AD19*100000/$AL19*6.186</f>
        <v>74.163769332214358</v>
      </c>
      <c r="M19" s="52">
        <f>AE19*100000/$AM19*6.186</f>
        <v>0</v>
      </c>
      <c r="N19" s="61">
        <v>365.32215201086638</v>
      </c>
      <c r="O19" s="62">
        <v>109.59664560325992</v>
      </c>
      <c r="P19" s="52">
        <f>AF19*100000/$AL19*6.186</f>
        <v>148.32753866442872</v>
      </c>
      <c r="Q19" s="53">
        <f>AG19*100000/$AM19*6.186</f>
        <v>0</v>
      </c>
      <c r="R19" s="64">
        <v>109.59664560325992</v>
      </c>
      <c r="S19" s="62">
        <v>36.532215201086636</v>
      </c>
      <c r="T19" s="62">
        <f>AH19*100000/AL19*6.186</f>
        <v>0</v>
      </c>
      <c r="U19" s="65">
        <f>AI19*100000/AM19*6.186</f>
        <v>0</v>
      </c>
      <c r="V19" s="61">
        <v>219.19329120651983</v>
      </c>
      <c r="W19" s="62">
        <v>146.12886080434654</v>
      </c>
      <c r="X19" s="62">
        <f>AJ19*100000/AL19*6.186</f>
        <v>0</v>
      </c>
      <c r="Y19" s="63">
        <f>AK19*100000/AM19*6.186</f>
        <v>74.163769332214358</v>
      </c>
      <c r="Z19" s="56">
        <v>2</v>
      </c>
      <c r="AA19" s="56">
        <v>3</v>
      </c>
      <c r="AB19" s="56">
        <v>5</v>
      </c>
      <c r="AC19" s="56">
        <v>2</v>
      </c>
      <c r="AD19" s="57">
        <v>1</v>
      </c>
      <c r="AE19" s="56"/>
      <c r="AF19" s="57">
        <v>2</v>
      </c>
      <c r="AK19" s="57">
        <v>1</v>
      </c>
      <c r="AL19" s="58">
        <v>8341</v>
      </c>
      <c r="AM19" s="57">
        <v>8341</v>
      </c>
      <c r="AN19" s="57">
        <v>10</v>
      </c>
      <c r="AO19" s="57">
        <v>13</v>
      </c>
      <c r="AP19" s="57">
        <v>3</v>
      </c>
      <c r="AQ19" s="57">
        <v>6</v>
      </c>
      <c r="AR19" s="57">
        <v>2</v>
      </c>
      <c r="AS19" s="57">
        <v>3</v>
      </c>
      <c r="AT19" s="59">
        <f>AN19*100000/$AL19*6.186</f>
        <v>741.6376933221436</v>
      </c>
      <c r="AU19" s="59">
        <f>AO19*100000/$AM19*6.186</f>
        <v>964.12900131878678</v>
      </c>
      <c r="AV19" s="59">
        <f>AP19*100000/$AL19*6.186</f>
        <v>222.49130799664309</v>
      </c>
      <c r="AW19" s="59">
        <f>AQ19*100000/$AM19*6.186</f>
        <v>444.98261599328617</v>
      </c>
      <c r="AX19" s="59">
        <f>AR19*100000/$AL19*6.186</f>
        <v>148.32753866442872</v>
      </c>
      <c r="AY19" s="59">
        <f>AS19*100000/$AM19*6.186</f>
        <v>222.49130799664309</v>
      </c>
    </row>
    <row r="20" spans="1:51" s="57" customFormat="1" ht="14.25" customHeight="1" x14ac:dyDescent="0.25">
      <c r="A20" s="60" t="s">
        <v>13</v>
      </c>
      <c r="B20" s="103">
        <v>227.57288696771818</v>
      </c>
      <c r="C20" s="104">
        <v>284.46610870964776</v>
      </c>
      <c r="D20" s="62">
        <f>Z20*100000/AL20*6.186</f>
        <v>0</v>
      </c>
      <c r="E20" s="63">
        <f>AA20*100000/AM20*6.186</f>
        <v>0</v>
      </c>
      <c r="F20" s="61">
        <v>568.93221741929551</v>
      </c>
      <c r="G20" s="62">
        <v>398.25255219350692</v>
      </c>
      <c r="H20" s="62">
        <f>AB20*100000/AL20*6.186</f>
        <v>219.47844598190525</v>
      </c>
      <c r="I20" s="63">
        <f>AC20*100000/AM20*6.186</f>
        <v>219.47844598190525</v>
      </c>
      <c r="J20" s="61">
        <v>398.25255219350692</v>
      </c>
      <c r="K20" s="62">
        <v>284.46610870964776</v>
      </c>
      <c r="L20" s="52">
        <f>AD20*100000/$AL20*6.186</f>
        <v>109.73922299095263</v>
      </c>
      <c r="M20" s="52">
        <f>AE20*100000/$AM20*6.186</f>
        <v>219.47844598190525</v>
      </c>
      <c r="N20" s="61">
        <v>113.78644348385909</v>
      </c>
      <c r="O20" s="62">
        <v>0</v>
      </c>
      <c r="P20" s="52">
        <f>AF20*100000/$AL20*6.186</f>
        <v>0</v>
      </c>
      <c r="Q20" s="53">
        <f>AG20*100000/$AM20*6.186</f>
        <v>0</v>
      </c>
      <c r="R20" s="64">
        <v>0</v>
      </c>
      <c r="S20" s="62">
        <v>56.893221741929544</v>
      </c>
      <c r="T20" s="62">
        <f>AH20*100000/AL20*6.186</f>
        <v>0</v>
      </c>
      <c r="U20" s="65">
        <f>AI20*100000/AM20*6.186</f>
        <v>109.73922299095263</v>
      </c>
      <c r="V20" s="61">
        <v>0</v>
      </c>
      <c r="W20" s="62">
        <v>0</v>
      </c>
      <c r="X20" s="62">
        <f>AJ20*100000/AL20*6.186</f>
        <v>0</v>
      </c>
      <c r="Y20" s="63">
        <f>AK20*100000/AM20*6.186</f>
        <v>0</v>
      </c>
      <c r="Z20" s="56"/>
      <c r="AA20" s="56"/>
      <c r="AB20" s="56">
        <v>2</v>
      </c>
      <c r="AC20" s="56">
        <v>2</v>
      </c>
      <c r="AD20" s="57">
        <v>1</v>
      </c>
      <c r="AE20" s="56">
        <v>2</v>
      </c>
      <c r="AI20" s="57">
        <v>1</v>
      </c>
      <c r="AL20" s="58">
        <v>5637</v>
      </c>
      <c r="AM20" s="57">
        <v>5637</v>
      </c>
      <c r="AN20" s="57">
        <v>4</v>
      </c>
      <c r="AO20" s="57">
        <v>4</v>
      </c>
      <c r="AP20" s="57">
        <v>2</v>
      </c>
      <c r="AT20" s="59">
        <f>AN20*100000/$AL20*6.186</f>
        <v>438.95689196381051</v>
      </c>
      <c r="AU20" s="59">
        <f>AO20*100000/$AM20*6.186</f>
        <v>438.95689196381051</v>
      </c>
      <c r="AV20" s="59">
        <f>AP20*100000/$AL20*6.186</f>
        <v>219.47844598190525</v>
      </c>
      <c r="AW20" s="59">
        <f>AQ20*100000/$AM20*6.186</f>
        <v>0</v>
      </c>
      <c r="AX20" s="59">
        <f>AR20*100000/$AL20*6.186</f>
        <v>0</v>
      </c>
      <c r="AY20" s="59">
        <f>AS20*100000/$AM20*6.186</f>
        <v>0</v>
      </c>
    </row>
    <row r="21" spans="1:51" s="57" customFormat="1" ht="14.25" customHeight="1" x14ac:dyDescent="0.25">
      <c r="A21" s="60" t="s">
        <v>14</v>
      </c>
      <c r="B21" s="103">
        <v>242.3387689143529</v>
      </c>
      <c r="C21" s="104">
        <v>424.09284560011747</v>
      </c>
      <c r="D21" s="62">
        <f>Z21*100000/AL21*6.186</f>
        <v>239.41944847605225</v>
      </c>
      <c r="E21" s="63">
        <f>AA21*100000/AM21*6.186</f>
        <v>119.70972423802613</v>
      </c>
      <c r="F21" s="61">
        <v>605.84692228588221</v>
      </c>
      <c r="G21" s="62">
        <v>636.13926840017632</v>
      </c>
      <c r="H21" s="62">
        <f>AB21*100000/AL21*6.186</f>
        <v>119.70972423802613</v>
      </c>
      <c r="I21" s="63">
        <f>AC21*100000/AM21*6.186</f>
        <v>299.27431059506529</v>
      </c>
      <c r="J21" s="61">
        <v>212.04642280005874</v>
      </c>
      <c r="K21" s="62">
        <v>424.09284560011747</v>
      </c>
      <c r="L21" s="52">
        <f>AD21*100000/$AL21*6.186</f>
        <v>0</v>
      </c>
      <c r="M21" s="52">
        <f>AE21*100000/$AM21*6.186</f>
        <v>59.854862119013063</v>
      </c>
      <c r="N21" s="61">
        <v>333.21580725723521</v>
      </c>
      <c r="O21" s="62">
        <v>121.16938445717645</v>
      </c>
      <c r="P21" s="52">
        <f>AF21*100000/$AL21*6.186</f>
        <v>59.854862119013063</v>
      </c>
      <c r="Q21" s="53">
        <f>AG21*100000/$AM21*6.186</f>
        <v>179.56458635703919</v>
      </c>
      <c r="R21" s="64">
        <v>90.877038342882315</v>
      </c>
      <c r="S21" s="62">
        <v>30.292346114294112</v>
      </c>
      <c r="T21" s="62">
        <f>AH21*100000/AL21*6.186</f>
        <v>0</v>
      </c>
      <c r="U21" s="65">
        <f>AI21*100000/AM21*6.186</f>
        <v>0</v>
      </c>
      <c r="V21" s="61">
        <v>90.877038342882315</v>
      </c>
      <c r="W21" s="62">
        <v>90.877038342882315</v>
      </c>
      <c r="X21" s="62">
        <f>AJ21*100000/AL21*6.186</f>
        <v>0</v>
      </c>
      <c r="Y21" s="63">
        <f>AK21*100000/AM21*6.186</f>
        <v>119.70972423802613</v>
      </c>
      <c r="Z21" s="56">
        <v>4</v>
      </c>
      <c r="AA21" s="56">
        <v>2</v>
      </c>
      <c r="AB21" s="56">
        <v>2</v>
      </c>
      <c r="AC21" s="56">
        <v>5</v>
      </c>
      <c r="AE21" s="56">
        <v>1</v>
      </c>
      <c r="AF21" s="57">
        <v>1</v>
      </c>
      <c r="AG21" s="57">
        <v>3</v>
      </c>
      <c r="AK21" s="57">
        <v>2</v>
      </c>
      <c r="AL21" s="58">
        <v>10335</v>
      </c>
      <c r="AM21" s="57">
        <v>10335</v>
      </c>
      <c r="AN21" s="57">
        <v>13</v>
      </c>
      <c r="AO21" s="57">
        <v>15</v>
      </c>
      <c r="AP21" s="57">
        <v>7</v>
      </c>
      <c r="AQ21" s="57">
        <v>4</v>
      </c>
      <c r="AR21" s="57">
        <v>4</v>
      </c>
      <c r="AS21" s="57">
        <v>2</v>
      </c>
      <c r="AT21" s="59">
        <f>AN21*100000/$AL21*6.186</f>
        <v>778.11320754716974</v>
      </c>
      <c r="AU21" s="59">
        <f>AO21*100000/$AM21*6.186</f>
        <v>897.82293178519603</v>
      </c>
      <c r="AV21" s="59">
        <f>AP21*100000/$AL21*6.186</f>
        <v>418.98403483309141</v>
      </c>
      <c r="AW21" s="59">
        <f>AQ21*100000/$AM21*6.186</f>
        <v>239.41944847605225</v>
      </c>
      <c r="AX21" s="59">
        <f>AR21*100000/$AL21*6.186</f>
        <v>239.41944847605225</v>
      </c>
      <c r="AY21" s="59">
        <f>AS21*100000/$AM21*6.186</f>
        <v>119.70972423802613</v>
      </c>
    </row>
    <row r="22" spans="1:51" s="57" customFormat="1" ht="14.25" customHeight="1" x14ac:dyDescent="0.25">
      <c r="A22" s="60" t="s">
        <v>15</v>
      </c>
      <c r="B22" s="103">
        <v>131.12182714217582</v>
      </c>
      <c r="C22" s="104">
        <v>327.80456785543959</v>
      </c>
      <c r="D22" s="62">
        <f>Z22*100000/AL22*6.186</f>
        <v>62.102198574440315</v>
      </c>
      <c r="E22" s="63">
        <f>AA22*100000/AM22*6.186</f>
        <v>62.102198574440315</v>
      </c>
      <c r="F22" s="61">
        <v>753.95050606751101</v>
      </c>
      <c r="G22" s="62">
        <v>327.80456785543959</v>
      </c>
      <c r="H22" s="62">
        <f>AB22*100000/AL22*6.186</f>
        <v>310.5109928722016</v>
      </c>
      <c r="I22" s="63">
        <f>AC22*100000/AM22*6.186</f>
        <v>62.102198574440315</v>
      </c>
      <c r="J22" s="61">
        <v>295.02411106989558</v>
      </c>
      <c r="K22" s="62">
        <v>196.68274071326374</v>
      </c>
      <c r="L22" s="52">
        <f>AD22*100000/$AL22*6.186</f>
        <v>124.20439714888063</v>
      </c>
      <c r="M22" s="52">
        <f>AE22*100000/$AM22*6.186</f>
        <v>62.102198574440315</v>
      </c>
      <c r="N22" s="61">
        <v>262.24365428435163</v>
      </c>
      <c r="O22" s="62">
        <v>65.560913571087909</v>
      </c>
      <c r="P22" s="52">
        <f>AF22*100000/$AL22*6.186</f>
        <v>62.102198574440315</v>
      </c>
      <c r="Q22" s="53">
        <f>AG22*100000/$AM22*6.186</f>
        <v>0</v>
      </c>
      <c r="R22" s="64">
        <v>327.80456785543959</v>
      </c>
      <c r="S22" s="62">
        <v>65.560913571087909</v>
      </c>
      <c r="T22" s="62">
        <f>AH22*100000/AL22*6.186</f>
        <v>0</v>
      </c>
      <c r="U22" s="65">
        <f>AI22*100000/AM22*6.186</f>
        <v>62.102198574440315</v>
      </c>
      <c r="V22" s="61">
        <v>32.780456785543954</v>
      </c>
      <c r="W22" s="62">
        <v>0</v>
      </c>
      <c r="X22" s="62">
        <f>AJ22*100000/AL22*6.186</f>
        <v>62.102198574440315</v>
      </c>
      <c r="Y22" s="63">
        <f>AK22*100000/AM22*6.186</f>
        <v>0</v>
      </c>
      <c r="Z22" s="56">
        <v>1</v>
      </c>
      <c r="AA22" s="56">
        <v>1</v>
      </c>
      <c r="AB22" s="56">
        <v>5</v>
      </c>
      <c r="AC22" s="56">
        <v>1</v>
      </c>
      <c r="AD22" s="57">
        <v>2</v>
      </c>
      <c r="AE22" s="56">
        <v>1</v>
      </c>
      <c r="AF22" s="57">
        <v>1</v>
      </c>
      <c r="AI22" s="57">
        <v>1</v>
      </c>
      <c r="AJ22" s="57">
        <v>1</v>
      </c>
      <c r="AL22" s="58">
        <v>9961</v>
      </c>
      <c r="AM22" s="57">
        <v>9961</v>
      </c>
      <c r="AN22" s="57">
        <v>9</v>
      </c>
      <c r="AO22" s="57">
        <v>8</v>
      </c>
      <c r="AP22" s="57">
        <v>2</v>
      </c>
      <c r="AQ22" s="57">
        <v>5</v>
      </c>
      <c r="AR22" s="57">
        <v>1</v>
      </c>
      <c r="AS22" s="57">
        <v>1</v>
      </c>
      <c r="AT22" s="59">
        <f>AN22*100000/$AL22*6.186</f>
        <v>558.91978716996289</v>
      </c>
      <c r="AU22" s="59">
        <f>AO22*100000/$AM22*6.186</f>
        <v>496.81758859552252</v>
      </c>
      <c r="AV22" s="59">
        <f>AP22*100000/$AL22*6.186</f>
        <v>124.20439714888063</v>
      </c>
      <c r="AW22" s="59">
        <f>AQ22*100000/$AM22*6.186</f>
        <v>310.5109928722016</v>
      </c>
      <c r="AX22" s="59">
        <f>AR22*100000/$AL22*6.186</f>
        <v>62.102198574440315</v>
      </c>
      <c r="AY22" s="59">
        <f>AS22*100000/$AM22*6.186</f>
        <v>62.102198574440315</v>
      </c>
    </row>
    <row r="23" spans="1:51" s="57" customFormat="1" ht="14.25" customHeight="1" x14ac:dyDescent="0.25">
      <c r="A23" s="60" t="s">
        <v>16</v>
      </c>
      <c r="B23" s="103">
        <v>196.56816015252622</v>
      </c>
      <c r="C23" s="104">
        <v>327.61360025421038</v>
      </c>
      <c r="D23" s="62">
        <f>Z23*100000/AL23*6.186</f>
        <v>0</v>
      </c>
      <c r="E23" s="63">
        <f>AA23*100000/AM23*6.186</f>
        <v>0</v>
      </c>
      <c r="F23" s="61">
        <v>917.31808071178909</v>
      </c>
      <c r="G23" s="62">
        <v>786.27264061010487</v>
      </c>
      <c r="H23" s="62">
        <f>AB23*100000/AL23*6.186</f>
        <v>266.98316788951229</v>
      </c>
      <c r="I23" s="63">
        <f>AC23*100000/AM23*6.186</f>
        <v>266.98316788951229</v>
      </c>
      <c r="J23" s="61">
        <v>393.13632030505244</v>
      </c>
      <c r="K23" s="62">
        <v>327.61360025421038</v>
      </c>
      <c r="L23" s="52">
        <f>AD23*100000/$AL23*6.186</f>
        <v>0</v>
      </c>
      <c r="M23" s="52">
        <f>AE23*100000/$AM23*6.186</f>
        <v>0</v>
      </c>
      <c r="N23" s="61">
        <v>196.56816015252622</v>
      </c>
      <c r="O23" s="62">
        <v>327.61360025421038</v>
      </c>
      <c r="P23" s="52">
        <f>AF23*100000/$AL23*6.186</f>
        <v>0</v>
      </c>
      <c r="Q23" s="53">
        <f>AG23*100000/$AM23*6.186</f>
        <v>133.49158394475614</v>
      </c>
      <c r="R23" s="64">
        <v>196.56816015252622</v>
      </c>
      <c r="S23" s="62">
        <v>131.04544010168414</v>
      </c>
      <c r="T23" s="62">
        <f>AH23*100000/AL23*6.186</f>
        <v>266.98316788951229</v>
      </c>
      <c r="U23" s="65">
        <f>AI23*100000/AM23*6.186</f>
        <v>0</v>
      </c>
      <c r="V23" s="61">
        <v>65.522720050842068</v>
      </c>
      <c r="W23" s="62">
        <v>262.09088020336827</v>
      </c>
      <c r="X23" s="62">
        <f>AJ23*100000/AL23*6.186</f>
        <v>133.49158394475614</v>
      </c>
      <c r="Y23" s="63">
        <f>AK23*100000/AM23*6.186</f>
        <v>133.49158394475614</v>
      </c>
      <c r="Z23" s="56"/>
      <c r="AA23" s="56"/>
      <c r="AB23" s="56">
        <v>2</v>
      </c>
      <c r="AC23" s="56">
        <v>2</v>
      </c>
      <c r="AE23" s="56"/>
      <c r="AG23" s="57">
        <v>1</v>
      </c>
      <c r="AH23" s="57">
        <v>2</v>
      </c>
      <c r="AJ23" s="57">
        <v>1</v>
      </c>
      <c r="AK23" s="57">
        <v>1</v>
      </c>
      <c r="AL23" s="58">
        <v>4634</v>
      </c>
      <c r="AM23" s="57">
        <v>4634</v>
      </c>
      <c r="AN23" s="57">
        <v>5</v>
      </c>
      <c r="AO23" s="57">
        <v>6</v>
      </c>
      <c r="AQ23" s="57">
        <v>3</v>
      </c>
      <c r="AT23" s="59">
        <f>AN23*100000/$AL23*6.186</f>
        <v>667.45791972378072</v>
      </c>
      <c r="AU23" s="59">
        <f>AO23*100000/$AM23*6.186</f>
        <v>800.94950366853698</v>
      </c>
      <c r="AV23" s="59">
        <f>AP23*100000/$AL23*6.186</f>
        <v>0</v>
      </c>
      <c r="AW23" s="59">
        <f>AQ23*100000/$AM23*6.186</f>
        <v>400.47475183426849</v>
      </c>
      <c r="AX23" s="59">
        <f>AR23*100000/$AL23*6.186</f>
        <v>0</v>
      </c>
      <c r="AY23" s="59">
        <f>AS23*100000/$AM23*6.186</f>
        <v>0</v>
      </c>
    </row>
    <row r="24" spans="1:51" s="57" customFormat="1" ht="14.25" customHeight="1" x14ac:dyDescent="0.25">
      <c r="A24" s="60" t="s">
        <v>17</v>
      </c>
      <c r="B24" s="103">
        <v>206.10839626832518</v>
      </c>
      <c r="C24" s="104">
        <v>343.51399378054197</v>
      </c>
      <c r="D24" s="62">
        <f>Z24*100000/AL24*6.186</f>
        <v>0</v>
      </c>
      <c r="E24" s="63">
        <f>AA24*100000/AM24*6.186</f>
        <v>138.45120859444941</v>
      </c>
      <c r="F24" s="61">
        <v>549.62239004886715</v>
      </c>
      <c r="G24" s="62">
        <v>549.62239004886715</v>
      </c>
      <c r="H24" s="62">
        <f>AB24*100000/AL24*6.186</f>
        <v>0</v>
      </c>
      <c r="I24" s="63">
        <f>AC24*100000/AM24*6.186</f>
        <v>276.90241718889882</v>
      </c>
      <c r="J24" s="61">
        <v>0</v>
      </c>
      <c r="K24" s="62">
        <v>274.81119502443357</v>
      </c>
      <c r="L24" s="52">
        <f>AD24*100000/$AL24*6.186</f>
        <v>0</v>
      </c>
      <c r="M24" s="52">
        <f>AE24*100000/$AM24*6.186</f>
        <v>0</v>
      </c>
      <c r="N24" s="61">
        <v>480.91959129275881</v>
      </c>
      <c r="O24" s="62">
        <v>68.702798756108393</v>
      </c>
      <c r="P24" s="52">
        <f>AF24*100000/$AL24*6.186</f>
        <v>0</v>
      </c>
      <c r="Q24" s="53">
        <f>AG24*100000/$AM24*6.186</f>
        <v>0</v>
      </c>
      <c r="R24" s="64">
        <v>68.702798756108393</v>
      </c>
      <c r="S24" s="62">
        <v>0</v>
      </c>
      <c r="T24" s="62">
        <f>AH24*100000/AL24*6.186</f>
        <v>0</v>
      </c>
      <c r="U24" s="65">
        <f>AI24*100000/AM24*6.186</f>
        <v>0</v>
      </c>
      <c r="V24" s="61">
        <v>206.10839626832518</v>
      </c>
      <c r="W24" s="62">
        <v>0</v>
      </c>
      <c r="X24" s="62">
        <f>AJ24*100000/AL24*6.186</f>
        <v>138.45120859444941</v>
      </c>
      <c r="Y24" s="63">
        <f>AK24*100000/AM24*6.186</f>
        <v>0</v>
      </c>
      <c r="Z24" s="56"/>
      <c r="AA24" s="56">
        <v>1</v>
      </c>
      <c r="AB24" s="56"/>
      <c r="AC24" s="56">
        <v>2</v>
      </c>
      <c r="AE24" s="56"/>
      <c r="AJ24" s="57">
        <v>1</v>
      </c>
      <c r="AL24" s="58">
        <v>4468</v>
      </c>
      <c r="AM24" s="57">
        <v>4468</v>
      </c>
      <c r="AN24" s="57">
        <v>6</v>
      </c>
      <c r="AO24" s="57">
        <v>5</v>
      </c>
      <c r="AP24" s="57">
        <v>3</v>
      </c>
      <c r="AQ24" s="57">
        <v>1</v>
      </c>
      <c r="AS24" s="57">
        <v>1</v>
      </c>
      <c r="AT24" s="59">
        <f>AN24*100000/$AL24*6.186</f>
        <v>830.70725156669653</v>
      </c>
      <c r="AU24" s="59">
        <f>AO24*100000/$AM24*6.186</f>
        <v>692.25604297224709</v>
      </c>
      <c r="AV24" s="59">
        <f>AP24*100000/$AL24*6.186</f>
        <v>415.35362578334826</v>
      </c>
      <c r="AW24" s="59">
        <f>AQ24*100000/$AM24*6.186</f>
        <v>138.45120859444941</v>
      </c>
      <c r="AX24" s="59">
        <f>AR24*100000/$AL24*6.186</f>
        <v>0</v>
      </c>
      <c r="AY24" s="59">
        <f>AS24*100000/$AM24*6.186</f>
        <v>138.45120859444941</v>
      </c>
    </row>
    <row r="25" spans="1:51" s="57" customFormat="1" ht="14.25" customHeight="1" x14ac:dyDescent="0.25">
      <c r="A25" s="60" t="s">
        <v>18</v>
      </c>
      <c r="B25" s="103">
        <v>238.90555836130832</v>
      </c>
      <c r="C25" s="104">
        <v>128.64145450224294</v>
      </c>
      <c r="D25" s="62">
        <f>Z25*100000/AL25*6.186</f>
        <v>205.44669545001659</v>
      </c>
      <c r="E25" s="63">
        <f>AA25*100000/AM25*6.186</f>
        <v>0</v>
      </c>
      <c r="F25" s="61">
        <v>679.96197379756984</v>
      </c>
      <c r="G25" s="62">
        <v>679.96197379756984</v>
      </c>
      <c r="H25" s="62">
        <f>AB25*100000/AL25*6.186</f>
        <v>239.68781135835272</v>
      </c>
      <c r="I25" s="63">
        <f>AC25*100000/AM25*6.186</f>
        <v>239.68781135835272</v>
      </c>
      <c r="J25" s="61">
        <v>128.64145450224294</v>
      </c>
      <c r="K25" s="62">
        <v>294.03761029084103</v>
      </c>
      <c r="L25" s="52">
        <f>AD25*100000/$AL25*6.186</f>
        <v>0</v>
      </c>
      <c r="M25" s="52">
        <f>AE25*100000/$AM25*6.186</f>
        <v>68.482231816672211</v>
      </c>
      <c r="N25" s="61">
        <v>294.03761029084103</v>
      </c>
      <c r="O25" s="62">
        <v>147.01880514542052</v>
      </c>
      <c r="P25" s="52">
        <f>AF25*100000/$AL25*6.186</f>
        <v>34.241115908336106</v>
      </c>
      <c r="Q25" s="53">
        <f>AG25*100000/$AM25*6.186</f>
        <v>0</v>
      </c>
      <c r="R25" s="64">
        <v>36.754701286355129</v>
      </c>
      <c r="S25" s="62">
        <v>36.754701286355129</v>
      </c>
      <c r="T25" s="62">
        <f>AH25*100000/AL25*6.186</f>
        <v>34.241115908336106</v>
      </c>
      <c r="U25" s="65">
        <f>AI25*100000/AM25*6.186</f>
        <v>34.241115908336106</v>
      </c>
      <c r="V25" s="61">
        <v>73.509402572710258</v>
      </c>
      <c r="W25" s="62">
        <v>0</v>
      </c>
      <c r="X25" s="62">
        <f>AJ25*100000/AL25*6.186</f>
        <v>68.482231816672211</v>
      </c>
      <c r="Y25" s="63">
        <f>AK25*100000/AM25*6.186</f>
        <v>0</v>
      </c>
      <c r="Z25" s="56">
        <v>6</v>
      </c>
      <c r="AA25" s="56"/>
      <c r="AB25" s="56">
        <v>7</v>
      </c>
      <c r="AC25" s="56">
        <v>7</v>
      </c>
      <c r="AE25" s="56">
        <v>2</v>
      </c>
      <c r="AF25" s="57">
        <v>1</v>
      </c>
      <c r="AH25" s="57">
        <v>1</v>
      </c>
      <c r="AI25" s="57">
        <v>1</v>
      </c>
      <c r="AJ25" s="57">
        <v>2</v>
      </c>
      <c r="AL25" s="58">
        <v>18066</v>
      </c>
      <c r="AM25" s="57">
        <v>18066</v>
      </c>
      <c r="AN25" s="57">
        <v>24</v>
      </c>
      <c r="AO25" s="57">
        <v>15</v>
      </c>
      <c r="AP25" s="57">
        <v>7</v>
      </c>
      <c r="AQ25" s="57">
        <v>5</v>
      </c>
      <c r="AR25" s="57">
        <v>6</v>
      </c>
      <c r="AT25" s="59">
        <f>AN25*100000/$AL25*6.186</f>
        <v>821.78678180006636</v>
      </c>
      <c r="AU25" s="59">
        <f>AO25*100000/$AM25*6.186</f>
        <v>513.61673862504153</v>
      </c>
      <c r="AV25" s="59">
        <f>AP25*100000/$AL25*6.186</f>
        <v>239.68781135835272</v>
      </c>
      <c r="AW25" s="59">
        <f>AQ25*100000/$AM25*6.186</f>
        <v>171.20557954168049</v>
      </c>
      <c r="AX25" s="59">
        <f>AR25*100000/$AL25*6.186</f>
        <v>205.44669545001659</v>
      </c>
      <c r="AY25" s="59">
        <f>AS25*100000/$AM25*6.186</f>
        <v>0</v>
      </c>
    </row>
    <row r="26" spans="1:51" s="57" customFormat="1" ht="14.25" customHeight="1" x14ac:dyDescent="0.25">
      <c r="A26" s="60" t="s">
        <v>19</v>
      </c>
      <c r="B26" s="103">
        <v>140.09738421469822</v>
      </c>
      <c r="C26" s="104">
        <v>116.74782017891519</v>
      </c>
      <c r="D26" s="62">
        <f>Z26*100000/AL26*6.186</f>
        <v>83.380509502628385</v>
      </c>
      <c r="E26" s="63">
        <f>AA26*100000/AM26*6.186</f>
        <v>41.690254751314193</v>
      </c>
      <c r="F26" s="61">
        <v>747.18604914505715</v>
      </c>
      <c r="G26" s="62">
        <v>256.84520439361341</v>
      </c>
      <c r="H26" s="62">
        <f>AB26*100000/AL26*6.186</f>
        <v>458.59280226445611</v>
      </c>
      <c r="I26" s="63">
        <f>AC26*100000/AM26*6.186</f>
        <v>166.76101900525677</v>
      </c>
      <c r="J26" s="61">
        <v>373.59302457252858</v>
      </c>
      <c r="K26" s="62">
        <v>70.048692107349112</v>
      </c>
      <c r="L26" s="52">
        <f>AD26*100000/$AL26*6.186</f>
        <v>83.380509502628385</v>
      </c>
      <c r="M26" s="52">
        <f>AE26*100000/$AM26*6.186</f>
        <v>83.380509502628385</v>
      </c>
      <c r="N26" s="61">
        <v>210.14607632204732</v>
      </c>
      <c r="O26" s="62">
        <v>93.398256143132144</v>
      </c>
      <c r="P26" s="52">
        <f>AF26*100000/$AL26*6.186</f>
        <v>83.380509502628385</v>
      </c>
      <c r="Q26" s="53">
        <f>AG26*100000/$AM26*6.186</f>
        <v>0</v>
      </c>
      <c r="R26" s="64">
        <v>23.349564035783036</v>
      </c>
      <c r="S26" s="62">
        <v>70.048692107349112</v>
      </c>
      <c r="T26" s="62">
        <f>AH26*100000/AL26*6.186</f>
        <v>0</v>
      </c>
      <c r="U26" s="65">
        <f>AI26*100000/AM26*6.186</f>
        <v>41.690254751314193</v>
      </c>
      <c r="V26" s="61">
        <v>70.048692107349112</v>
      </c>
      <c r="W26" s="62">
        <v>140.09738421469822</v>
      </c>
      <c r="X26" s="62">
        <f>AJ26*100000/AL26*6.186</f>
        <v>41.690254751314193</v>
      </c>
      <c r="Y26" s="63">
        <f>AK26*100000/AM26*6.186</f>
        <v>125.07076425394257</v>
      </c>
      <c r="Z26" s="56">
        <v>2</v>
      </c>
      <c r="AA26" s="56">
        <v>1</v>
      </c>
      <c r="AB26" s="56">
        <v>11</v>
      </c>
      <c r="AC26" s="56">
        <v>4</v>
      </c>
      <c r="AD26" s="57">
        <v>2</v>
      </c>
      <c r="AE26" s="56">
        <v>2</v>
      </c>
      <c r="AF26" s="57">
        <v>2</v>
      </c>
      <c r="AI26" s="57">
        <v>1</v>
      </c>
      <c r="AJ26" s="57">
        <v>1</v>
      </c>
      <c r="AK26" s="57">
        <v>3</v>
      </c>
      <c r="AL26" s="58">
        <v>14838</v>
      </c>
      <c r="AM26" s="57">
        <v>14838</v>
      </c>
      <c r="AN26" s="57">
        <v>21</v>
      </c>
      <c r="AO26" s="57">
        <v>13</v>
      </c>
      <c r="AP26" s="57">
        <v>5</v>
      </c>
      <c r="AQ26" s="57">
        <v>2</v>
      </c>
      <c r="AR26" s="57">
        <v>2</v>
      </c>
      <c r="AS26" s="57">
        <v>1</v>
      </c>
      <c r="AT26" s="59">
        <f>AN26*100000/$AL26*6.186</f>
        <v>875.49534977759799</v>
      </c>
      <c r="AU26" s="59">
        <f>AO26*100000/$AM26*6.186</f>
        <v>541.97331176708451</v>
      </c>
      <c r="AV26" s="59">
        <f>AP26*100000/$AL26*6.186</f>
        <v>208.451273756571</v>
      </c>
      <c r="AW26" s="59">
        <f>AQ26*100000/$AM26*6.186</f>
        <v>83.380509502628385</v>
      </c>
      <c r="AX26" s="59">
        <f>AR26*100000/$AL26*6.186</f>
        <v>83.380509502628385</v>
      </c>
      <c r="AY26" s="59">
        <f>AS26*100000/$AM26*6.186</f>
        <v>41.690254751314193</v>
      </c>
    </row>
    <row r="27" spans="1:51" s="57" customFormat="1" ht="14.25" customHeight="1" x14ac:dyDescent="0.25">
      <c r="A27" s="60" t="s">
        <v>20</v>
      </c>
      <c r="B27" s="103">
        <v>101.52634170359428</v>
      </c>
      <c r="C27" s="104">
        <v>203.05268340718857</v>
      </c>
      <c r="D27" s="62">
        <f>Z27*100000/AL27*6.186</f>
        <v>46.973953982838481</v>
      </c>
      <c r="E27" s="63">
        <f>AA27*100000/AM27*6.186</f>
        <v>187.89581593135392</v>
      </c>
      <c r="F27" s="61">
        <v>380.72378138847859</v>
      </c>
      <c r="G27" s="62">
        <v>634.53963564746425</v>
      </c>
      <c r="H27" s="62">
        <f>AB27*100000/AL27*6.186</f>
        <v>93.947907965676961</v>
      </c>
      <c r="I27" s="63">
        <f>AC27*100000/AM27*6.186</f>
        <v>187.89581593135392</v>
      </c>
      <c r="J27" s="61">
        <v>203.05268340718857</v>
      </c>
      <c r="K27" s="62">
        <v>253.81585425898572</v>
      </c>
      <c r="L27" s="52">
        <f>AD27*100000/$AL27*6.186</f>
        <v>0</v>
      </c>
      <c r="M27" s="52">
        <f>AE27*100000/$AM27*6.186</f>
        <v>140.92186194851544</v>
      </c>
      <c r="N27" s="61">
        <v>76.14475627769572</v>
      </c>
      <c r="O27" s="62">
        <v>253.81585425898572</v>
      </c>
      <c r="P27" s="52">
        <f>AF27*100000/$AL27*6.186</f>
        <v>0</v>
      </c>
      <c r="Q27" s="53">
        <f>AG27*100000/$AM27*6.186</f>
        <v>0</v>
      </c>
      <c r="R27" s="64">
        <v>25.381585425898571</v>
      </c>
      <c r="S27" s="62">
        <v>50.763170851797142</v>
      </c>
      <c r="T27" s="62">
        <f>AH27*100000/AL27*6.186</f>
        <v>0</v>
      </c>
      <c r="U27" s="65">
        <f>AI27*100000/AM27*6.186</f>
        <v>0</v>
      </c>
      <c r="V27" s="61">
        <v>76.14475627769572</v>
      </c>
      <c r="W27" s="62">
        <v>101.52634170359428</v>
      </c>
      <c r="X27" s="62">
        <f>AJ27*100000/AL27*6.186</f>
        <v>93.947907965676961</v>
      </c>
      <c r="Y27" s="63">
        <f>AK27*100000/AM27*6.186</f>
        <v>46.973953982838481</v>
      </c>
      <c r="Z27" s="56">
        <v>1</v>
      </c>
      <c r="AA27" s="56">
        <v>4</v>
      </c>
      <c r="AB27" s="56">
        <v>2</v>
      </c>
      <c r="AC27" s="56">
        <v>4</v>
      </c>
      <c r="AE27" s="56">
        <v>3</v>
      </c>
      <c r="AJ27" s="57">
        <v>2</v>
      </c>
      <c r="AK27" s="57">
        <v>1</v>
      </c>
      <c r="AL27" s="58">
        <v>13169</v>
      </c>
      <c r="AM27" s="57">
        <v>13169</v>
      </c>
      <c r="AN27" s="57">
        <v>11</v>
      </c>
      <c r="AO27" s="57">
        <v>10</v>
      </c>
      <c r="AP27" s="57">
        <v>3</v>
      </c>
      <c r="AQ27" s="57">
        <v>1</v>
      </c>
      <c r="AR27" s="57">
        <v>1</v>
      </c>
      <c r="AS27" s="57">
        <v>4</v>
      </c>
      <c r="AT27" s="59">
        <f>AN27*100000/$AL27*6.186</f>
        <v>516.71349381122332</v>
      </c>
      <c r="AU27" s="59">
        <f>AO27*100000/$AM27*6.186</f>
        <v>469.73953982838481</v>
      </c>
      <c r="AV27" s="59">
        <f>AP27*100000/$AL27*6.186</f>
        <v>140.92186194851544</v>
      </c>
      <c r="AW27" s="59">
        <f>AQ27*100000/$AM27*6.186</f>
        <v>46.973953982838481</v>
      </c>
      <c r="AX27" s="59">
        <f>AR27*100000/$AL27*6.186</f>
        <v>46.973953982838481</v>
      </c>
      <c r="AY27" s="59">
        <f>AS27*100000/$AM27*6.186</f>
        <v>187.89581593135392</v>
      </c>
    </row>
    <row r="28" spans="1:51" s="57" customFormat="1" ht="14.25" customHeight="1" x14ac:dyDescent="0.25">
      <c r="A28" s="60" t="s">
        <v>21</v>
      </c>
      <c r="B28" s="103">
        <v>295.78272927225777</v>
      </c>
      <c r="C28" s="104">
        <v>295.78272927225777</v>
      </c>
      <c r="D28" s="62">
        <f>Z28*100000/AL28*6.186</f>
        <v>357.84805244890089</v>
      </c>
      <c r="E28" s="63">
        <f>AA28*100000/AM28*6.186</f>
        <v>238.56536829926725</v>
      </c>
      <c r="F28" s="61">
        <v>1123.9743712345796</v>
      </c>
      <c r="G28" s="62">
        <v>236.62618341780623</v>
      </c>
      <c r="H28" s="62">
        <f>AB28*100000/AL28*6.186</f>
        <v>477.1307365985345</v>
      </c>
      <c r="I28" s="63">
        <f>AC28*100000/AM28*6.186</f>
        <v>119.28268414963362</v>
      </c>
      <c r="J28" s="61">
        <v>650.72200439896721</v>
      </c>
      <c r="K28" s="62">
        <v>59.156545854451558</v>
      </c>
      <c r="L28" s="52">
        <f>AD28*100000/$AL28*6.186</f>
        <v>119.28268414963362</v>
      </c>
      <c r="M28" s="52">
        <f>AE28*100000/$AM28*6.186</f>
        <v>0</v>
      </c>
      <c r="N28" s="61">
        <v>177.46963756335469</v>
      </c>
      <c r="O28" s="62">
        <v>177.46963756335469</v>
      </c>
      <c r="P28" s="52">
        <f>AF28*100000/$AL28*6.186</f>
        <v>119.28268414963362</v>
      </c>
      <c r="Q28" s="53">
        <f>AG28*100000/$AM28*6.186</f>
        <v>119.28268414963362</v>
      </c>
      <c r="R28" s="64">
        <v>0</v>
      </c>
      <c r="S28" s="62">
        <v>59.156545854451558</v>
      </c>
      <c r="T28" s="62">
        <f>AH28*100000/AL28*6.186</f>
        <v>0</v>
      </c>
      <c r="U28" s="65">
        <f>AI28*100000/AM28*6.186</f>
        <v>0</v>
      </c>
      <c r="V28" s="61">
        <v>59.156545854451558</v>
      </c>
      <c r="W28" s="62">
        <v>118.31309170890312</v>
      </c>
      <c r="X28" s="62">
        <f>AJ28*100000/AL28*6.186</f>
        <v>0</v>
      </c>
      <c r="Y28" s="63">
        <f>AK28*100000/AM28*6.186</f>
        <v>119.28268414963362</v>
      </c>
      <c r="Z28" s="56">
        <v>3</v>
      </c>
      <c r="AA28" s="56">
        <v>2</v>
      </c>
      <c r="AB28" s="56">
        <v>4</v>
      </c>
      <c r="AC28" s="56">
        <v>1</v>
      </c>
      <c r="AD28" s="57">
        <v>1</v>
      </c>
      <c r="AE28" s="56"/>
      <c r="AF28" s="57">
        <v>1</v>
      </c>
      <c r="AG28" s="57">
        <v>1</v>
      </c>
      <c r="AK28" s="57">
        <v>1</v>
      </c>
      <c r="AL28" s="58">
        <v>5186</v>
      </c>
      <c r="AM28" s="57">
        <v>5186</v>
      </c>
      <c r="AN28" s="57">
        <v>10</v>
      </c>
      <c r="AO28" s="57">
        <v>9</v>
      </c>
      <c r="AP28" s="57">
        <v>2</v>
      </c>
      <c r="AQ28" s="57">
        <v>3</v>
      </c>
      <c r="AR28" s="57">
        <v>3</v>
      </c>
      <c r="AS28" s="57">
        <v>2</v>
      </c>
      <c r="AT28" s="59">
        <f>AN28*100000/$AL28*6.186</f>
        <v>1192.8268414963363</v>
      </c>
      <c r="AU28" s="59">
        <f>AO28*100000/$AM28*6.186</f>
        <v>1073.5441573467026</v>
      </c>
      <c r="AV28" s="59">
        <f>AP28*100000/$AL28*6.186</f>
        <v>238.56536829926725</v>
      </c>
      <c r="AW28" s="59">
        <f>AQ28*100000/$AM28*6.186</f>
        <v>357.84805244890089</v>
      </c>
      <c r="AX28" s="59">
        <f>AR28*100000/$AL28*6.186</f>
        <v>357.84805244890089</v>
      </c>
      <c r="AY28" s="59">
        <f>AS28*100000/$AM28*6.186</f>
        <v>238.56536829926725</v>
      </c>
    </row>
    <row r="29" spans="1:51" s="57" customFormat="1" ht="14.25" customHeight="1" x14ac:dyDescent="0.25">
      <c r="A29" s="60" t="s">
        <v>22</v>
      </c>
      <c r="B29" s="103">
        <v>300.70485295309078</v>
      </c>
      <c r="C29" s="104">
        <v>551.29223041399985</v>
      </c>
      <c r="D29" s="62">
        <f>Z29*100000/AL29*6.186</f>
        <v>100.66720911310007</v>
      </c>
      <c r="E29" s="63">
        <f>AA29*100000/AM29*6.186</f>
        <v>302.00162733930023</v>
      </c>
      <c r="F29" s="61">
        <v>801.87960787490886</v>
      </c>
      <c r="G29" s="62">
        <v>751.76213238272703</v>
      </c>
      <c r="H29" s="62">
        <f>AB29*100000/AL29*6.186</f>
        <v>201.33441822620014</v>
      </c>
      <c r="I29" s="63">
        <f>AC29*100000/AM29*6.186</f>
        <v>201.33441822620014</v>
      </c>
      <c r="J29" s="61">
        <v>300.70485295309078</v>
      </c>
      <c r="K29" s="62">
        <v>400.93980393745443</v>
      </c>
      <c r="L29" s="52">
        <f>AD29*100000/$AL29*6.186</f>
        <v>100.66720911310007</v>
      </c>
      <c r="M29" s="52">
        <f>AE29*100000/$AM29*6.186</f>
        <v>100.66720911310007</v>
      </c>
      <c r="N29" s="61">
        <v>250.58737746090901</v>
      </c>
      <c r="O29" s="62">
        <v>200.46990196872721</v>
      </c>
      <c r="P29" s="52">
        <f>AF29*100000/$AL29*6.186</f>
        <v>0</v>
      </c>
      <c r="Q29" s="53">
        <f>AG29*100000/$AM29*6.186</f>
        <v>0</v>
      </c>
      <c r="R29" s="64">
        <v>50.117475492181804</v>
      </c>
      <c r="S29" s="62">
        <v>0</v>
      </c>
      <c r="T29" s="62">
        <f>AH29*100000/AL29*6.186</f>
        <v>0</v>
      </c>
      <c r="U29" s="65">
        <f>AI29*100000/AM29*6.186</f>
        <v>0</v>
      </c>
      <c r="V29" s="61">
        <v>50.117475492181804</v>
      </c>
      <c r="W29" s="62">
        <v>100.23495098436361</v>
      </c>
      <c r="X29" s="62">
        <f>AJ29*100000/AL29*6.186</f>
        <v>100.66720911310007</v>
      </c>
      <c r="Y29" s="63">
        <f>AK29*100000/AM29*6.186</f>
        <v>0</v>
      </c>
      <c r="Z29" s="56">
        <v>1</v>
      </c>
      <c r="AA29" s="56">
        <v>3</v>
      </c>
      <c r="AB29" s="56">
        <v>2</v>
      </c>
      <c r="AC29" s="56">
        <v>2</v>
      </c>
      <c r="AD29" s="57">
        <v>1</v>
      </c>
      <c r="AE29" s="56">
        <v>1</v>
      </c>
      <c r="AJ29" s="57">
        <v>1</v>
      </c>
      <c r="AL29" s="58">
        <v>6145</v>
      </c>
      <c r="AM29" s="57">
        <v>6145</v>
      </c>
      <c r="AN29" s="57">
        <v>7</v>
      </c>
      <c r="AO29" s="57">
        <v>7</v>
      </c>
      <c r="AP29" s="57">
        <v>3</v>
      </c>
      <c r="AR29" s="57">
        <v>1</v>
      </c>
      <c r="AS29" s="57">
        <v>3</v>
      </c>
      <c r="AT29" s="59">
        <f>AN29*100000/$AL29*6.186</f>
        <v>704.67046379170063</v>
      </c>
      <c r="AU29" s="59">
        <f>AO29*100000/$AM29*6.186</f>
        <v>704.67046379170063</v>
      </c>
      <c r="AV29" s="59">
        <f>AP29*100000/$AL29*6.186</f>
        <v>302.00162733930023</v>
      </c>
      <c r="AW29" s="59">
        <f>AQ29*100000/$AM29*6.186</f>
        <v>0</v>
      </c>
      <c r="AX29" s="59">
        <f>AR29*100000/$AL29*6.186</f>
        <v>100.66720911310007</v>
      </c>
      <c r="AY29" s="59">
        <f>AS29*100000/$AM29*6.186</f>
        <v>302.00162733930023</v>
      </c>
    </row>
    <row r="30" spans="1:51" s="57" customFormat="1" ht="14.25" customHeight="1" x14ac:dyDescent="0.25">
      <c r="A30" s="60" t="s">
        <v>23</v>
      </c>
      <c r="B30" s="103">
        <v>162.21744375098336</v>
      </c>
      <c r="C30" s="104">
        <v>291.99139875177008</v>
      </c>
      <c r="D30" s="62">
        <f>Z30*100000/AL30*6.186</f>
        <v>88.379845699590433</v>
      </c>
      <c r="E30" s="63">
        <f>AA30*100000/AM30*6.186</f>
        <v>117.83979426612058</v>
      </c>
      <c r="F30" s="61">
        <v>551.53930875334345</v>
      </c>
      <c r="G30" s="62">
        <v>486.65233125295015</v>
      </c>
      <c r="H30" s="62">
        <f>AB30*100000/AL30*6.186</f>
        <v>235.67958853224116</v>
      </c>
      <c r="I30" s="63">
        <f>AC30*100000/AM30*6.186</f>
        <v>206.21963996571102</v>
      </c>
      <c r="J30" s="61">
        <v>454.2088425027535</v>
      </c>
      <c r="K30" s="62">
        <v>259.54791000157337</v>
      </c>
      <c r="L30" s="52">
        <f>AD30*100000/$AL30*6.186</f>
        <v>206.21963996571102</v>
      </c>
      <c r="M30" s="52">
        <f>AE30*100000/$AM30*6.186</f>
        <v>29.459948566530144</v>
      </c>
      <c r="N30" s="61">
        <v>48.665233125295011</v>
      </c>
      <c r="O30" s="62">
        <v>145.99569937588504</v>
      </c>
      <c r="P30" s="52">
        <f>AF30*100000/$AL30*6.186</f>
        <v>0</v>
      </c>
      <c r="Q30" s="53">
        <f>AG30*100000/$AM30*6.186</f>
        <v>88.379845699590433</v>
      </c>
      <c r="R30" s="64">
        <v>32.443488750196671</v>
      </c>
      <c r="S30" s="62">
        <v>0</v>
      </c>
      <c r="T30" s="62">
        <f>AH30*100000/AL30*6.186</f>
        <v>0</v>
      </c>
      <c r="U30" s="65">
        <f>AI30*100000/AM30*6.186</f>
        <v>0</v>
      </c>
      <c r="V30" s="61">
        <v>48.665233125295011</v>
      </c>
      <c r="W30" s="62">
        <v>16.221744375098336</v>
      </c>
      <c r="X30" s="62">
        <f>AJ30*100000/AL30*6.186</f>
        <v>88.379845699590433</v>
      </c>
      <c r="Y30" s="63">
        <f>AK30*100000/AM30*6.186</f>
        <v>0</v>
      </c>
      <c r="Z30" s="56">
        <v>3</v>
      </c>
      <c r="AA30" s="56">
        <v>4</v>
      </c>
      <c r="AB30" s="56">
        <v>8</v>
      </c>
      <c r="AC30" s="56">
        <v>7</v>
      </c>
      <c r="AD30" s="57">
        <v>7</v>
      </c>
      <c r="AE30" s="56">
        <v>1</v>
      </c>
      <c r="AG30" s="57">
        <v>3</v>
      </c>
      <c r="AJ30" s="57">
        <v>3</v>
      </c>
      <c r="AL30" s="58">
        <v>20998</v>
      </c>
      <c r="AM30" s="57">
        <v>20998</v>
      </c>
      <c r="AN30" s="57">
        <v>23</v>
      </c>
      <c r="AO30" s="57">
        <v>14</v>
      </c>
      <c r="AP30" s="57">
        <v>8</v>
      </c>
      <c r="AQ30" s="57">
        <v>1</v>
      </c>
      <c r="AR30" s="57">
        <v>3</v>
      </c>
      <c r="AS30" s="57">
        <v>4</v>
      </c>
      <c r="AT30" s="59">
        <f>AN30*100000/$AL30*6.186</f>
        <v>677.57881703019336</v>
      </c>
      <c r="AU30" s="59">
        <f>AO30*100000/$AM30*6.186</f>
        <v>412.43927993142205</v>
      </c>
      <c r="AV30" s="59">
        <f>AP30*100000/$AL30*6.186</f>
        <v>235.67958853224116</v>
      </c>
      <c r="AW30" s="59">
        <f>AQ30*100000/$AM30*6.186</f>
        <v>29.459948566530144</v>
      </c>
      <c r="AX30" s="59">
        <f>AR30*100000/$AL30*6.186</f>
        <v>88.379845699590433</v>
      </c>
      <c r="AY30" s="59">
        <f>AS30*100000/$AM30*6.186</f>
        <v>117.83979426612058</v>
      </c>
    </row>
    <row r="31" spans="1:51" s="57" customFormat="1" ht="14.25" customHeight="1" x14ac:dyDescent="0.25">
      <c r="A31" s="60" t="s">
        <v>24</v>
      </c>
      <c r="B31" s="103">
        <v>66.65230039866394</v>
      </c>
      <c r="C31" s="104">
        <v>99.978450597995902</v>
      </c>
      <c r="D31" s="62">
        <f>Z31*100000/AL31*6.186</f>
        <v>0</v>
      </c>
      <c r="E31" s="63">
        <f>AA31*100000/AM31*6.186</f>
        <v>0</v>
      </c>
      <c r="F31" s="61">
        <v>566.54455338864352</v>
      </c>
      <c r="G31" s="62">
        <v>666.52300398663942</v>
      </c>
      <c r="H31" s="62">
        <f>AB31*100000/AL31*6.186</f>
        <v>313.02499746989173</v>
      </c>
      <c r="I31" s="63">
        <f>AC31*100000/AM31*6.186</f>
        <v>375.62999696387004</v>
      </c>
      <c r="J31" s="61">
        <v>99.978450597995902</v>
      </c>
      <c r="K31" s="62">
        <v>333.26150199331971</v>
      </c>
      <c r="L31" s="52">
        <f>AD31*100000/$AL31*6.186</f>
        <v>62.604999493978347</v>
      </c>
      <c r="M31" s="52">
        <f>AE31*100000/$AM31*6.186</f>
        <v>125.20999898795669</v>
      </c>
      <c r="N31" s="61">
        <v>133.30460079732788</v>
      </c>
      <c r="O31" s="62">
        <v>166.63075099665986</v>
      </c>
      <c r="P31" s="52">
        <f>AF31*100000/$AL31*6.186</f>
        <v>125.20999898795669</v>
      </c>
      <c r="Q31" s="53">
        <f>AG31*100000/$AM31*6.186</f>
        <v>187.81499848193502</v>
      </c>
      <c r="R31" s="64">
        <v>33.32615019933197</v>
      </c>
      <c r="S31" s="62">
        <v>33.32615019933197</v>
      </c>
      <c r="T31" s="62">
        <f>AH31*100000/AL31*6.186</f>
        <v>0</v>
      </c>
      <c r="U31" s="65">
        <f>AI31*100000/AM31*6.186</f>
        <v>0</v>
      </c>
      <c r="V31" s="61">
        <v>33.32615019933197</v>
      </c>
      <c r="W31" s="62">
        <v>66.65230039866394</v>
      </c>
      <c r="X31" s="62">
        <f>AJ31*100000/AL31*6.186</f>
        <v>0</v>
      </c>
      <c r="Y31" s="63">
        <f>AK31*100000/AM31*6.186</f>
        <v>62.604999493978347</v>
      </c>
      <c r="Z31" s="56"/>
      <c r="AA31" s="56"/>
      <c r="AB31" s="56">
        <v>5</v>
      </c>
      <c r="AC31" s="56">
        <v>6</v>
      </c>
      <c r="AD31" s="57">
        <v>1</v>
      </c>
      <c r="AE31" s="56">
        <v>2</v>
      </c>
      <c r="AF31" s="57">
        <v>2</v>
      </c>
      <c r="AG31" s="57">
        <v>3</v>
      </c>
      <c r="AK31" s="57">
        <v>1</v>
      </c>
      <c r="AL31" s="58">
        <v>9881</v>
      </c>
      <c r="AM31" s="57">
        <v>9881</v>
      </c>
      <c r="AN31" s="57">
        <v>9</v>
      </c>
      <c r="AO31" s="57">
        <v>10</v>
      </c>
      <c r="AP31" s="57">
        <v>3</v>
      </c>
      <c r="AQ31" s="57">
        <v>2</v>
      </c>
      <c r="AT31" s="59">
        <f>AN31*100000/$AL31*6.186</f>
        <v>563.44499544580515</v>
      </c>
      <c r="AU31" s="59">
        <f>AO31*100000/$AM31*6.186</f>
        <v>626.04999493978346</v>
      </c>
      <c r="AV31" s="59">
        <f>AP31*100000/$AL31*6.186</f>
        <v>187.81499848193502</v>
      </c>
      <c r="AW31" s="59">
        <f>AQ31*100000/$AM31*6.186</f>
        <v>125.20999898795669</v>
      </c>
      <c r="AX31" s="59">
        <f>AR31*100000/$AL31*6.186</f>
        <v>0</v>
      </c>
      <c r="AY31" s="59">
        <f>AS31*100000/$AM31*6.186</f>
        <v>0</v>
      </c>
    </row>
    <row r="32" spans="1:51" s="57" customFormat="1" ht="14.25" customHeight="1" x14ac:dyDescent="0.25">
      <c r="A32" s="60" t="s">
        <v>25</v>
      </c>
      <c r="B32" s="103">
        <v>280.51241355855342</v>
      </c>
      <c r="C32" s="104">
        <v>420.76862033783016</v>
      </c>
      <c r="D32" s="62">
        <f>Z32*100000/AL32*6.186</f>
        <v>271.07800175284837</v>
      </c>
      <c r="E32" s="63">
        <f>AA32*100000/AM32*6.186</f>
        <v>0</v>
      </c>
      <c r="F32" s="61">
        <v>771.40913728602197</v>
      </c>
      <c r="G32" s="62">
        <v>420.76862033783016</v>
      </c>
      <c r="H32" s="62">
        <f>AB32*100000/AL32*6.186</f>
        <v>0</v>
      </c>
      <c r="I32" s="63">
        <f>AC32*100000/AM32*6.186</f>
        <v>271.07800175284837</v>
      </c>
      <c r="J32" s="61">
        <v>350.64051694819182</v>
      </c>
      <c r="K32" s="62">
        <v>210.38431016891508</v>
      </c>
      <c r="L32" s="52">
        <f>AD32*100000/$AL32*6.186</f>
        <v>0</v>
      </c>
      <c r="M32" s="52">
        <f>AE32*100000/$AM32*6.186</f>
        <v>135.53900087642418</v>
      </c>
      <c r="N32" s="61">
        <v>140.25620677927671</v>
      </c>
      <c r="O32" s="62">
        <v>0</v>
      </c>
      <c r="P32" s="52">
        <f>AF32*100000/$AL32*6.186</f>
        <v>0</v>
      </c>
      <c r="Q32" s="53">
        <f>AG32*100000/$AM32*6.186</f>
        <v>0</v>
      </c>
      <c r="R32" s="64">
        <v>210.38431016891508</v>
      </c>
      <c r="S32" s="62">
        <v>70.128103389638355</v>
      </c>
      <c r="T32" s="62">
        <f>AH32*100000/AL32*6.186</f>
        <v>135.53900087642418</v>
      </c>
      <c r="U32" s="65">
        <f>AI32*100000/AM32*6.186</f>
        <v>0</v>
      </c>
      <c r="V32" s="61">
        <v>70.128103389638355</v>
      </c>
      <c r="W32" s="62">
        <v>140.25620677927671</v>
      </c>
      <c r="X32" s="62">
        <f>AJ32*100000/AL32*6.186</f>
        <v>0</v>
      </c>
      <c r="Y32" s="63">
        <f>AK32*100000/AM32*6.186</f>
        <v>135.53900087642418</v>
      </c>
      <c r="Z32" s="56">
        <v>2</v>
      </c>
      <c r="AA32" s="56"/>
      <c r="AB32" s="56"/>
      <c r="AC32" s="56">
        <v>2</v>
      </c>
      <c r="AE32" s="56">
        <v>1</v>
      </c>
      <c r="AH32" s="57">
        <v>1</v>
      </c>
      <c r="AK32" s="57">
        <v>1</v>
      </c>
      <c r="AL32" s="58">
        <v>4564</v>
      </c>
      <c r="AM32" s="57">
        <v>4564</v>
      </c>
      <c r="AN32" s="57">
        <v>7</v>
      </c>
      <c r="AO32" s="57">
        <v>4</v>
      </c>
      <c r="AP32" s="57">
        <v>3</v>
      </c>
      <c r="AQ32" s="57">
        <v>1</v>
      </c>
      <c r="AR32" s="57">
        <v>2</v>
      </c>
      <c r="AT32" s="59">
        <f>AN32*100000/$AL32*6.186</f>
        <v>948.77300613496936</v>
      </c>
      <c r="AU32" s="59">
        <f>AO32*100000/$AM32*6.186</f>
        <v>542.15600350569673</v>
      </c>
      <c r="AV32" s="59">
        <f>AP32*100000/$AL32*6.186</f>
        <v>406.61700262927263</v>
      </c>
      <c r="AW32" s="59">
        <f>AQ32*100000/$AM32*6.186</f>
        <v>135.53900087642418</v>
      </c>
      <c r="AX32" s="59">
        <f>AR32*100000/$AL32*6.186</f>
        <v>271.07800175284837</v>
      </c>
      <c r="AY32" s="59">
        <f>AS32*100000/$AM32*6.186</f>
        <v>0</v>
      </c>
    </row>
    <row r="33" spans="1:51" s="57" customFormat="1" ht="14.25" customHeight="1" x14ac:dyDescent="0.25">
      <c r="A33" s="60" t="s">
        <v>26</v>
      </c>
      <c r="B33" s="103">
        <v>203.48684210526315</v>
      </c>
      <c r="C33" s="104">
        <v>116.27819548872179</v>
      </c>
      <c r="D33" s="62">
        <f>Z33*100000/AL33*6.186</f>
        <v>111.0492774436765</v>
      </c>
      <c r="E33" s="63">
        <f>AA33*100000/AM33*6.186</f>
        <v>111.0492774436765</v>
      </c>
      <c r="F33" s="61">
        <v>581.39097744360902</v>
      </c>
      <c r="G33" s="62">
        <v>813.9473684210526</v>
      </c>
      <c r="H33" s="62">
        <f>AB33*100000/AL33*6.186</f>
        <v>111.0492774436765</v>
      </c>
      <c r="I33" s="63">
        <f>AC33*100000/AM33*6.186</f>
        <v>166.57391616551476</v>
      </c>
      <c r="J33" s="61">
        <v>174.41729323308272</v>
      </c>
      <c r="K33" s="62">
        <v>377.9041353383459</v>
      </c>
      <c r="L33" s="52">
        <f>AD33*100000/$AL33*6.186</f>
        <v>55.524638721838251</v>
      </c>
      <c r="M33" s="52">
        <f>AE33*100000/$AM33*6.186</f>
        <v>55.524638721838251</v>
      </c>
      <c r="N33" s="61">
        <v>87.208646616541358</v>
      </c>
      <c r="O33" s="62">
        <v>261.6259398496241</v>
      </c>
      <c r="P33" s="52">
        <f>AF33*100000/$AL33*6.186</f>
        <v>0</v>
      </c>
      <c r="Q33" s="53">
        <f>AG33*100000/$AM33*6.186</f>
        <v>55.524638721838251</v>
      </c>
      <c r="R33" s="64">
        <v>145.34774436090225</v>
      </c>
      <c r="S33" s="62">
        <v>58.139097744360896</v>
      </c>
      <c r="T33" s="62">
        <f>AH33*100000/AL33*6.186</f>
        <v>55.524638721838251</v>
      </c>
      <c r="U33" s="65">
        <f>AI33*100000/AM33*6.186</f>
        <v>0</v>
      </c>
      <c r="V33" s="61">
        <v>203.48684210526315</v>
      </c>
      <c r="W33" s="62">
        <v>87.208646616541358</v>
      </c>
      <c r="X33" s="62">
        <f>AJ33*100000/AL33*6.186</f>
        <v>111.0492774436765</v>
      </c>
      <c r="Y33" s="63">
        <f>AK33*100000/AM33*6.186</f>
        <v>111.0492774436765</v>
      </c>
      <c r="Z33" s="56">
        <v>2</v>
      </c>
      <c r="AA33" s="56">
        <v>2</v>
      </c>
      <c r="AB33" s="56">
        <v>2</v>
      </c>
      <c r="AC33" s="56">
        <v>3</v>
      </c>
      <c r="AD33" s="57">
        <v>1</v>
      </c>
      <c r="AE33" s="56">
        <v>1</v>
      </c>
      <c r="AG33" s="57">
        <v>1</v>
      </c>
      <c r="AH33" s="57">
        <v>1</v>
      </c>
      <c r="AJ33" s="57">
        <v>2</v>
      </c>
      <c r="AK33" s="57">
        <v>2</v>
      </c>
      <c r="AL33" s="58">
        <v>11141</v>
      </c>
      <c r="AM33" s="57">
        <v>11141</v>
      </c>
      <c r="AN33" s="57">
        <v>15</v>
      </c>
      <c r="AO33" s="57">
        <v>10</v>
      </c>
      <c r="AP33" s="57">
        <v>3</v>
      </c>
      <c r="AQ33" s="57">
        <v>3</v>
      </c>
      <c r="AR33" s="57">
        <v>2</v>
      </c>
      <c r="AS33" s="57">
        <v>2</v>
      </c>
      <c r="AT33" s="59">
        <f>AN33*100000/$AL33*6.186</f>
        <v>832.86958082757383</v>
      </c>
      <c r="AU33" s="59">
        <f>AO33*100000/$AM33*6.186</f>
        <v>555.24638721838255</v>
      </c>
      <c r="AV33" s="59">
        <f>AP33*100000/$AL33*6.186</f>
        <v>166.57391616551476</v>
      </c>
      <c r="AW33" s="59">
        <f>AQ33*100000/$AM33*6.186</f>
        <v>166.57391616551476</v>
      </c>
      <c r="AX33" s="59">
        <f>AR33*100000/$AL33*6.186</f>
        <v>111.0492774436765</v>
      </c>
      <c r="AY33" s="59">
        <f>AS33*100000/$AM33*6.186</f>
        <v>111.0492774436765</v>
      </c>
    </row>
    <row r="34" spans="1:51" s="57" customFormat="1" ht="14.25" customHeight="1" thickBot="1" x14ac:dyDescent="0.3">
      <c r="A34" s="66" t="s">
        <v>27</v>
      </c>
      <c r="B34" s="105">
        <v>318.30344016465745</v>
      </c>
      <c r="C34" s="106">
        <v>90.943840047044986</v>
      </c>
      <c r="D34" s="68">
        <f>Z34*100000/AL34*6.186</f>
        <v>0</v>
      </c>
      <c r="E34" s="69">
        <f>AA34*100000/AM34*6.186</f>
        <v>89.096932161889669</v>
      </c>
      <c r="F34" s="67">
        <v>1000.3822405174949</v>
      </c>
      <c r="G34" s="68">
        <v>636.60688032931489</v>
      </c>
      <c r="H34" s="68">
        <f>AB34*100000/AL34*6.186</f>
        <v>267.29079648566903</v>
      </c>
      <c r="I34" s="69">
        <f>AC34*100000/AM34*6.186</f>
        <v>178.19386432377934</v>
      </c>
      <c r="J34" s="67">
        <v>545.66304028227</v>
      </c>
      <c r="K34" s="68">
        <v>363.77536018817995</v>
      </c>
      <c r="L34" s="70">
        <f>AD34*100000/$AL34*6.186</f>
        <v>89.096932161889669</v>
      </c>
      <c r="M34" s="70">
        <f>AE34*100000/$AM34*6.186</f>
        <v>89.096932161889669</v>
      </c>
      <c r="N34" s="67">
        <v>409.24728021170245</v>
      </c>
      <c r="O34" s="68">
        <v>227.35960011761247</v>
      </c>
      <c r="P34" s="70">
        <f>AF34*100000/$AL34*6.186</f>
        <v>89.096932161889669</v>
      </c>
      <c r="Q34" s="71">
        <f>AG34*100000/$AM34*6.186</f>
        <v>0</v>
      </c>
      <c r="R34" s="72">
        <v>45.471920023522493</v>
      </c>
      <c r="S34" s="68">
        <v>0</v>
      </c>
      <c r="T34" s="68">
        <f>AH34*100000/AL34*6.186</f>
        <v>0</v>
      </c>
      <c r="U34" s="73">
        <f>AI34*100000/AM34*6.186</f>
        <v>0</v>
      </c>
      <c r="V34" s="67">
        <v>136.4157600705675</v>
      </c>
      <c r="W34" s="68">
        <v>136.4157600705675</v>
      </c>
      <c r="X34" s="68">
        <f>AJ34*100000/AL34*6.186</f>
        <v>178.19386432377934</v>
      </c>
      <c r="Y34" s="69">
        <f>AK34*100000/AM34*6.186</f>
        <v>89.096932161889669</v>
      </c>
      <c r="Z34" s="56"/>
      <c r="AA34" s="56">
        <v>1</v>
      </c>
      <c r="AB34" s="56">
        <v>3</v>
      </c>
      <c r="AC34" s="56">
        <v>2</v>
      </c>
      <c r="AD34" s="57">
        <v>1</v>
      </c>
      <c r="AE34" s="56">
        <v>1</v>
      </c>
      <c r="AF34" s="57">
        <v>1</v>
      </c>
      <c r="AJ34" s="57">
        <v>2</v>
      </c>
      <c r="AK34" s="57">
        <v>1</v>
      </c>
      <c r="AL34" s="58">
        <v>6943</v>
      </c>
      <c r="AM34" s="57">
        <v>6943</v>
      </c>
      <c r="AN34" s="57">
        <v>10</v>
      </c>
      <c r="AO34" s="57">
        <v>8</v>
      </c>
      <c r="AP34" s="57">
        <v>5</v>
      </c>
      <c r="AQ34" s="57">
        <v>4</v>
      </c>
      <c r="AS34" s="57">
        <v>1</v>
      </c>
      <c r="AT34" s="59">
        <f>AN34*100000/$AL34*6.186</f>
        <v>890.96932161889674</v>
      </c>
      <c r="AU34" s="59">
        <f>AO34*100000/$AM34*6.186</f>
        <v>712.77545729511735</v>
      </c>
      <c r="AV34" s="59">
        <f>AP34*100000/$AL34*6.186</f>
        <v>445.48466080944837</v>
      </c>
      <c r="AW34" s="59">
        <f>AQ34*100000/$AM34*6.186</f>
        <v>356.38772864755867</v>
      </c>
      <c r="AX34" s="59">
        <f>AR34*100000/$AL34*6.186</f>
        <v>0</v>
      </c>
      <c r="AY34" s="59">
        <f>AS34*100000/$AM34*6.186</f>
        <v>89.096932161889669</v>
      </c>
    </row>
    <row r="35" spans="1:51" s="57" customFormat="1" ht="14.25" customHeight="1" thickBot="1" x14ac:dyDescent="0.3">
      <c r="A35" s="74" t="s">
        <v>28</v>
      </c>
      <c r="B35" s="107">
        <v>180.45779286773617</v>
      </c>
      <c r="C35" s="108">
        <v>195.59296259212695</v>
      </c>
      <c r="D35" s="76">
        <f>Z35*100000/AL35*6.186</f>
        <v>98.504927546488787</v>
      </c>
      <c r="E35" s="77">
        <f>AA35*100000/AM35*6.186</f>
        <v>80.992940427112998</v>
      </c>
      <c r="F35" s="75">
        <v>710.18873322141337</v>
      </c>
      <c r="G35" s="76">
        <v>540.20913477825536</v>
      </c>
      <c r="H35" s="76">
        <f>AB35*100000/AL35*6.186</f>
        <v>247.35681806118296</v>
      </c>
      <c r="I35" s="77">
        <f>AC35*100000/AM35*6.186</f>
        <v>207.95484704258743</v>
      </c>
      <c r="J35" s="75">
        <v>341.12344071126904</v>
      </c>
      <c r="K35" s="76">
        <v>270.10456738912768</v>
      </c>
      <c r="L35" s="78">
        <f>AD35*100000/$AL35*6.186</f>
        <v>89.748933986800893</v>
      </c>
      <c r="M35" s="78">
        <f>AE35*100000/$AM35*6.186</f>
        <v>65.669951697659187</v>
      </c>
      <c r="N35" s="75">
        <v>196.75720641708008</v>
      </c>
      <c r="O35" s="76">
        <v>152.51594106886091</v>
      </c>
      <c r="P35" s="78">
        <f>AF35*100000/$AL35*6.186</f>
        <v>45.968966188361435</v>
      </c>
      <c r="Q35" s="79">
        <f>AG35*100000/$AM35*6.186</f>
        <v>54.724959748049322</v>
      </c>
      <c r="R35" s="80">
        <v>94.303749821204065</v>
      </c>
      <c r="S35" s="78">
        <v>46.569752998125466</v>
      </c>
      <c r="T35" s="78">
        <f>AH35*100000/AL35*6.186</f>
        <v>21.889983899219732</v>
      </c>
      <c r="U35" s="81">
        <f>AI35*100000/AM35*6.186</f>
        <v>19.700985509297759</v>
      </c>
      <c r="V35" s="82">
        <v>86.154043046532109</v>
      </c>
      <c r="W35" s="78">
        <v>67.52614184728192</v>
      </c>
      <c r="X35" s="78">
        <f>AJ35*100000/AL35*6.186</f>
        <v>59.102956527893276</v>
      </c>
      <c r="Y35" s="79">
        <f>AK35*100000/AM35*6.186</f>
        <v>48.157964578283405</v>
      </c>
      <c r="Z35" s="58">
        <v>45</v>
      </c>
      <c r="AA35" s="58">
        <v>37</v>
      </c>
      <c r="AB35" s="58">
        <v>113</v>
      </c>
      <c r="AC35" s="58">
        <v>95</v>
      </c>
      <c r="AD35" s="57">
        <v>41</v>
      </c>
      <c r="AE35" s="58">
        <v>30</v>
      </c>
      <c r="AF35" s="57">
        <v>21</v>
      </c>
      <c r="AG35" s="57">
        <v>25</v>
      </c>
      <c r="AH35" s="58">
        <v>10</v>
      </c>
      <c r="AI35" s="58">
        <v>9</v>
      </c>
      <c r="AJ35" s="58">
        <v>27</v>
      </c>
      <c r="AK35" s="58">
        <v>22</v>
      </c>
      <c r="AL35" s="58">
        <v>282595</v>
      </c>
      <c r="AM35" s="58">
        <f t="shared" ref="AM35" si="0">SUM(AM10:AM34)</f>
        <v>282595</v>
      </c>
      <c r="AN35" s="57">
        <v>324</v>
      </c>
      <c r="AO35" s="58">
        <v>264</v>
      </c>
      <c r="AP35" s="57">
        <v>96</v>
      </c>
      <c r="AQ35" s="57">
        <v>78</v>
      </c>
      <c r="AR35" s="57">
        <v>45</v>
      </c>
      <c r="AS35" s="57">
        <v>37</v>
      </c>
      <c r="AT35" s="59">
        <f>AN35*100000/$AL35*6.186</f>
        <v>709.23547833471923</v>
      </c>
      <c r="AU35" s="59">
        <f>AO35*100000/$AM35*6.186</f>
        <v>577.89557493940083</v>
      </c>
      <c r="AV35" s="59">
        <f>AP35*100000/$AL35*6.186</f>
        <v>210.14384543250944</v>
      </c>
      <c r="AW35" s="59">
        <f>AQ35*100000/$AM35*6.186</f>
        <v>170.74187441391391</v>
      </c>
      <c r="AX35" s="59">
        <f>AR35*100000/$AL35*6.186</f>
        <v>98.504927546488787</v>
      </c>
      <c r="AY35" s="59">
        <f>AS35*100000/$AM35*6.186</f>
        <v>80.992940427112998</v>
      </c>
    </row>
    <row r="36" spans="1:51" s="57" customFormat="1" ht="14.25" customHeight="1" x14ac:dyDescent="0.25">
      <c r="A36" s="83" t="s">
        <v>29</v>
      </c>
      <c r="B36" s="101">
        <v>166.54839952528096</v>
      </c>
      <c r="C36" s="102">
        <v>183.7775443037583</v>
      </c>
      <c r="D36" s="52">
        <f>Z36*100000/AL36*6.186</f>
        <v>56.629895988432985</v>
      </c>
      <c r="E36" s="53">
        <f>AA36*100000/AM36*6.186</f>
        <v>48.301970107781081</v>
      </c>
      <c r="F36" s="51">
        <v>632.69248325408455</v>
      </c>
      <c r="G36" s="52">
        <v>581.96222362856793</v>
      </c>
      <c r="H36" s="52">
        <f>AB36*100000/AL36*6.186</f>
        <v>109.9286216246052</v>
      </c>
      <c r="I36" s="53">
        <f>AC36*100000/AM36*6.186</f>
        <v>133.24681409043055</v>
      </c>
      <c r="J36" s="51">
        <v>427.85709533218721</v>
      </c>
      <c r="K36" s="52">
        <v>366.59791389760119</v>
      </c>
      <c r="L36" s="52">
        <f>AD36*100000/$AL36*6.186</f>
        <v>51.633140460041844</v>
      </c>
      <c r="M36" s="52">
        <f>AE36*100000/$AM36*6.186</f>
        <v>53.298725636172229</v>
      </c>
      <c r="N36" s="51">
        <v>122.51836286917219</v>
      </c>
      <c r="O36" s="52">
        <v>147.40490532697279</v>
      </c>
      <c r="P36" s="52">
        <f>AF36*100000/$AL36*6.186</f>
        <v>18.321436937434203</v>
      </c>
      <c r="Q36" s="53">
        <f>AG36*100000/$AM36*6.186</f>
        <v>23.318192465825348</v>
      </c>
      <c r="R36" s="54">
        <v>69.873753823824771</v>
      </c>
      <c r="S36" s="52">
        <v>31.586765427208459</v>
      </c>
      <c r="T36" s="52">
        <f>AH36*100000/AL36*6.186</f>
        <v>24.983777641955733</v>
      </c>
      <c r="U36" s="55">
        <f>AI36*100000/AM36*6.186</f>
        <v>9.9935110567822907</v>
      </c>
      <c r="V36" s="51">
        <v>71.788103243655584</v>
      </c>
      <c r="W36" s="52">
        <v>62.216356144501503</v>
      </c>
      <c r="X36" s="52">
        <f>AJ36*100000/AL36*6.186</f>
        <v>53.298725636172229</v>
      </c>
      <c r="Y36" s="53">
        <f>AK36*100000/AM36*6.186</f>
        <v>21.652607289694966</v>
      </c>
      <c r="Z36" s="56">
        <v>34</v>
      </c>
      <c r="AA36" s="56">
        <v>29</v>
      </c>
      <c r="AB36" s="56">
        <v>66</v>
      </c>
      <c r="AC36" s="56">
        <v>80</v>
      </c>
      <c r="AD36" s="57">
        <v>31</v>
      </c>
      <c r="AE36" s="56">
        <v>32</v>
      </c>
      <c r="AF36" s="57">
        <v>11</v>
      </c>
      <c r="AG36" s="57">
        <v>14</v>
      </c>
      <c r="AH36" s="57">
        <v>15</v>
      </c>
      <c r="AI36" s="57">
        <v>6</v>
      </c>
      <c r="AJ36" s="57">
        <v>32</v>
      </c>
      <c r="AK36" s="57">
        <v>13</v>
      </c>
      <c r="AL36" s="57">
        <v>371401</v>
      </c>
      <c r="AM36" s="57">
        <v>371401</v>
      </c>
      <c r="AN36" s="57">
        <v>234</v>
      </c>
      <c r="AO36" s="57">
        <v>200</v>
      </c>
      <c r="AP36" s="57">
        <v>62</v>
      </c>
      <c r="AQ36" s="57">
        <v>44</v>
      </c>
      <c r="AR36" s="57">
        <v>36</v>
      </c>
      <c r="AS36" s="57">
        <v>30</v>
      </c>
      <c r="AT36" s="59">
        <f>AN36*100000/$AL36*6.186</f>
        <v>389.74693121450935</v>
      </c>
      <c r="AU36" s="59">
        <f>AO36*100000/$AM36*6.186</f>
        <v>333.11703522607638</v>
      </c>
      <c r="AV36" s="59">
        <f>AP36*100000/$AL36*6.186</f>
        <v>103.26628092008369</v>
      </c>
      <c r="AW36" s="59">
        <f>AQ36*100000/$AM36*6.186</f>
        <v>73.285747749736814</v>
      </c>
      <c r="AX36" s="59">
        <f>AR36*100000/$AL36*6.186</f>
        <v>59.961066340693748</v>
      </c>
      <c r="AY36" s="59">
        <f>AS36*100000/$AM36*6.186</f>
        <v>49.967555283911466</v>
      </c>
    </row>
    <row r="37" spans="1:51" s="57" customFormat="1" ht="14.25" customHeight="1" x14ac:dyDescent="0.25">
      <c r="A37" s="60" t="s">
        <v>30</v>
      </c>
      <c r="B37" s="103">
        <v>195.55387862904459</v>
      </c>
      <c r="C37" s="104">
        <v>208.17025789543459</v>
      </c>
      <c r="D37" s="62">
        <f>Z37*100000/AL37*6.186</f>
        <v>57.603128782940686</v>
      </c>
      <c r="E37" s="63">
        <f>AA37*100000/AM37*6.186</f>
        <v>80.64438029611695</v>
      </c>
      <c r="F37" s="61">
        <v>561.42887735435386</v>
      </c>
      <c r="G37" s="62">
        <v>555.12068772115879</v>
      </c>
      <c r="H37" s="62">
        <f>AB37*100000/AL37*6.186</f>
        <v>149.76813483564578</v>
      </c>
      <c r="I37" s="63">
        <f>AC37*100000/AM37*6.186</f>
        <v>138.24750907905764</v>
      </c>
      <c r="J37" s="61">
        <v>271.25215422738444</v>
      </c>
      <c r="K37" s="62">
        <v>208.17025789543459</v>
      </c>
      <c r="L37" s="52">
        <f>AD37*100000/$AL37*6.186</f>
        <v>69.123754539528818</v>
      </c>
      <c r="M37" s="52">
        <f>AE37*100000/$AM37*6.186</f>
        <v>57.603128782940686</v>
      </c>
      <c r="N37" s="61">
        <v>246.01939569460447</v>
      </c>
      <c r="O37" s="62">
        <v>271.25215422738444</v>
      </c>
      <c r="P37" s="52">
        <f>AF37*100000/$AL37*6.186</f>
        <v>46.082503026352548</v>
      </c>
      <c r="Q37" s="53">
        <f>AG37*100000/$AM37*6.186</f>
        <v>34.561877269764409</v>
      </c>
      <c r="R37" s="64">
        <v>44.157327432364909</v>
      </c>
      <c r="S37" s="62">
        <v>18.924568899584962</v>
      </c>
      <c r="T37" s="62">
        <f>AH37*100000/AL37*6.186</f>
        <v>11.520625756588137</v>
      </c>
      <c r="U37" s="65">
        <f>AI37*100000/AM37*6.186</f>
        <v>11.520625756588137</v>
      </c>
      <c r="V37" s="61">
        <v>113.54741339750977</v>
      </c>
      <c r="W37" s="62">
        <v>132.47198229709471</v>
      </c>
      <c r="X37" s="62">
        <f>AJ37*100000/AL37*6.186</f>
        <v>103.68563180929323</v>
      </c>
      <c r="Y37" s="63">
        <f>AK37*100000/AM37*6.186</f>
        <v>115.20625756588137</v>
      </c>
      <c r="Z37" s="56">
        <v>5</v>
      </c>
      <c r="AA37" s="56">
        <v>7</v>
      </c>
      <c r="AB37" s="56">
        <v>13</v>
      </c>
      <c r="AC37" s="56">
        <v>12</v>
      </c>
      <c r="AD37" s="57">
        <v>6</v>
      </c>
      <c r="AE37" s="56">
        <v>5</v>
      </c>
      <c r="AF37" s="57">
        <v>4</v>
      </c>
      <c r="AG37" s="57">
        <v>3</v>
      </c>
      <c r="AH37" s="57">
        <v>1</v>
      </c>
      <c r="AI37" s="57">
        <v>1</v>
      </c>
      <c r="AJ37" s="57">
        <v>9</v>
      </c>
      <c r="AK37" s="57">
        <v>10</v>
      </c>
      <c r="AL37" s="58">
        <v>53695</v>
      </c>
      <c r="AM37" s="57">
        <v>53695</v>
      </c>
      <c r="AN37" s="57">
        <v>50</v>
      </c>
      <c r="AO37" s="57">
        <v>50</v>
      </c>
      <c r="AP37" s="57">
        <v>11</v>
      </c>
      <c r="AQ37" s="57">
        <v>8</v>
      </c>
      <c r="AR37" s="57">
        <v>5</v>
      </c>
      <c r="AS37" s="57">
        <v>8</v>
      </c>
      <c r="AT37" s="59">
        <f>AN37*100000/$AL37*6.186</f>
        <v>576.03128782940678</v>
      </c>
      <c r="AU37" s="59">
        <f>AO37*100000/$AM37*6.186</f>
        <v>576.03128782940678</v>
      </c>
      <c r="AV37" s="59">
        <f>AP37*100000/$AL37*6.186</f>
        <v>126.7268833224695</v>
      </c>
      <c r="AW37" s="59">
        <f>AQ37*100000/$AM37*6.186</f>
        <v>92.165006052705095</v>
      </c>
      <c r="AX37" s="59">
        <f>AR37*100000/$AL37*6.186</f>
        <v>57.603128782940686</v>
      </c>
      <c r="AY37" s="59">
        <f>AS37*100000/$AM37*6.186</f>
        <v>92.165006052705095</v>
      </c>
    </row>
    <row r="38" spans="1:51" s="57" customFormat="1" ht="14.25" customHeight="1" x14ac:dyDescent="0.25">
      <c r="A38" s="60" t="s">
        <v>31</v>
      </c>
      <c r="B38" s="103">
        <v>145.35395394540095</v>
      </c>
      <c r="C38" s="104">
        <v>198.20993719827405</v>
      </c>
      <c r="D38" s="62">
        <f>Z38*100000/AL38*6.186</f>
        <v>36.000698364662746</v>
      </c>
      <c r="E38" s="63">
        <f>AA38*100000/AM38*6.186</f>
        <v>72.001396729325492</v>
      </c>
      <c r="F38" s="61">
        <v>607.84380740804033</v>
      </c>
      <c r="G38" s="62">
        <v>634.27179903447689</v>
      </c>
      <c r="H38" s="62">
        <f>AB38*100000/AL38*6.186</f>
        <v>84.001629517546419</v>
      </c>
      <c r="I38" s="63">
        <f>AC38*100000/AM38*6.186</f>
        <v>180.00349182331374</v>
      </c>
      <c r="J38" s="61">
        <v>323.74289742384758</v>
      </c>
      <c r="K38" s="62">
        <v>303.92190370402017</v>
      </c>
      <c r="L38" s="52">
        <f>AD38*100000/$AL38*6.186</f>
        <v>60.001163941104579</v>
      </c>
      <c r="M38" s="52">
        <f>AE38*100000/$AM38*6.186</f>
        <v>84.001629517546419</v>
      </c>
      <c r="N38" s="61">
        <v>198.20993719827405</v>
      </c>
      <c r="O38" s="62">
        <v>211.4239330114923</v>
      </c>
      <c r="P38" s="52">
        <f>AF38*100000/$AL38*6.186</f>
        <v>12.000232788220917</v>
      </c>
      <c r="Q38" s="53">
        <f>AG38*100000/$AM38*6.186</f>
        <v>36.000698364662746</v>
      </c>
      <c r="R38" s="64">
        <v>46.248985346263936</v>
      </c>
      <c r="S38" s="62">
        <v>26.427991626436537</v>
      </c>
      <c r="T38" s="62">
        <f>AH38*100000/AL38*6.186</f>
        <v>12.000232788220917</v>
      </c>
      <c r="U38" s="65">
        <f>AI38*100000/AM38*6.186</f>
        <v>12.000232788220917</v>
      </c>
      <c r="V38" s="61">
        <v>165.17494766522833</v>
      </c>
      <c r="W38" s="62">
        <v>72.676976972700473</v>
      </c>
      <c r="X38" s="62">
        <f>AJ38*100000/AL38*6.186</f>
        <v>120.00232788220916</v>
      </c>
      <c r="Y38" s="63">
        <f>AK38*100000/AM38*6.186</f>
        <v>60.001163941104579</v>
      </c>
      <c r="Z38" s="56">
        <v>3</v>
      </c>
      <c r="AA38" s="56">
        <v>6</v>
      </c>
      <c r="AB38" s="56">
        <v>7</v>
      </c>
      <c r="AC38" s="56">
        <v>15</v>
      </c>
      <c r="AD38" s="57">
        <v>5</v>
      </c>
      <c r="AE38" s="56">
        <v>7</v>
      </c>
      <c r="AF38" s="57">
        <v>1</v>
      </c>
      <c r="AG38" s="57">
        <v>3</v>
      </c>
      <c r="AH38" s="57">
        <v>1</v>
      </c>
      <c r="AI38" s="57">
        <v>1</v>
      </c>
      <c r="AJ38" s="57">
        <v>10</v>
      </c>
      <c r="AK38" s="57">
        <v>5</v>
      </c>
      <c r="AL38" s="58">
        <v>51549</v>
      </c>
      <c r="AM38" s="57">
        <v>51549</v>
      </c>
      <c r="AN38" s="57">
        <v>39</v>
      </c>
      <c r="AO38" s="57">
        <v>45</v>
      </c>
      <c r="AP38" s="57">
        <v>10</v>
      </c>
      <c r="AQ38" s="57">
        <v>9</v>
      </c>
      <c r="AR38" s="57">
        <v>3</v>
      </c>
      <c r="AS38" s="57">
        <v>6</v>
      </c>
      <c r="AT38" s="59">
        <f>AN38*100000/$AL38*6.186</f>
        <v>468.00907874061568</v>
      </c>
      <c r="AU38" s="59">
        <f>AO38*100000/$AM38*6.186</f>
        <v>540.01047546994118</v>
      </c>
      <c r="AV38" s="59">
        <f>AP38*100000/$AL38*6.186</f>
        <v>120.00232788220916</v>
      </c>
      <c r="AW38" s="59">
        <f>AQ38*100000/$AM38*6.186</f>
        <v>108.00209509398825</v>
      </c>
      <c r="AX38" s="59">
        <f>AR38*100000/$AL38*6.186</f>
        <v>36.000698364662746</v>
      </c>
      <c r="AY38" s="59">
        <f>AS38*100000/$AM38*6.186</f>
        <v>72.001396729325492</v>
      </c>
    </row>
    <row r="39" spans="1:51" s="57" customFormat="1" ht="14.25" customHeight="1" x14ac:dyDescent="0.25">
      <c r="A39" s="60" t="s">
        <v>32</v>
      </c>
      <c r="B39" s="103">
        <v>124.67501058105086</v>
      </c>
      <c r="C39" s="104">
        <v>149.61001269726103</v>
      </c>
      <c r="D39" s="62">
        <f>Z39*100000/AL39*6.186</f>
        <v>44.654587453981087</v>
      </c>
      <c r="E39" s="63">
        <f>AA39*100000/AM39*6.186</f>
        <v>89.309174907962174</v>
      </c>
      <c r="F39" s="61">
        <v>723.11506137009496</v>
      </c>
      <c r="G39" s="62">
        <v>349.0900296269424</v>
      </c>
      <c r="H39" s="62">
        <f>AB39*100000/AL39*6.186</f>
        <v>178.61834981592435</v>
      </c>
      <c r="I39" s="63">
        <f>AC39*100000/AM39*6.186</f>
        <v>89.309174907962174</v>
      </c>
      <c r="J39" s="61">
        <v>349.0900296269424</v>
      </c>
      <c r="K39" s="62">
        <v>149.61001269726103</v>
      </c>
      <c r="L39" s="52">
        <f>AD39*100000/$AL39*6.186</f>
        <v>44.654587453981087</v>
      </c>
      <c r="M39" s="52">
        <f>AE39*100000/$AM39*6.186</f>
        <v>22.327293726990543</v>
      </c>
      <c r="N39" s="61">
        <v>224.41501904589154</v>
      </c>
      <c r="O39" s="62">
        <v>149.61001269726103</v>
      </c>
      <c r="P39" s="52">
        <f>AF39*100000/$AL39*6.186</f>
        <v>22.327293726990543</v>
      </c>
      <c r="Q39" s="53">
        <f>AG39*100000/$AM39*6.186</f>
        <v>44.654587453981087</v>
      </c>
      <c r="R39" s="64">
        <v>62.337505290525428</v>
      </c>
      <c r="S39" s="62">
        <v>24.935002116210171</v>
      </c>
      <c r="T39" s="62">
        <f>AH39*100000/AL39*6.186</f>
        <v>44.654587453981087</v>
      </c>
      <c r="U39" s="65">
        <f>AI39*100000/AM39*6.186</f>
        <v>0</v>
      </c>
      <c r="V39" s="61">
        <v>99.740008464840685</v>
      </c>
      <c r="W39" s="62">
        <v>37.402503174315257</v>
      </c>
      <c r="X39" s="62">
        <f>AJ39*100000/AL39*6.186</f>
        <v>89.309174907962174</v>
      </c>
      <c r="Y39" s="63">
        <f>AK39*100000/AM39*6.186</f>
        <v>44.654587453981087</v>
      </c>
      <c r="Z39" s="56">
        <v>2</v>
      </c>
      <c r="AA39" s="56">
        <v>4</v>
      </c>
      <c r="AB39" s="56">
        <v>8</v>
      </c>
      <c r="AC39" s="56">
        <v>4</v>
      </c>
      <c r="AD39" s="57">
        <v>2</v>
      </c>
      <c r="AE39" s="56">
        <v>1</v>
      </c>
      <c r="AF39" s="57">
        <v>1</v>
      </c>
      <c r="AG39" s="57">
        <v>2</v>
      </c>
      <c r="AH39" s="57">
        <v>2</v>
      </c>
      <c r="AJ39" s="57">
        <v>4</v>
      </c>
      <c r="AK39" s="57">
        <v>2</v>
      </c>
      <c r="AL39" s="57">
        <v>27706</v>
      </c>
      <c r="AM39" s="57">
        <v>27706</v>
      </c>
      <c r="AN39" s="57">
        <v>21</v>
      </c>
      <c r="AO39" s="57">
        <v>15</v>
      </c>
      <c r="AP39" s="57">
        <v>3</v>
      </c>
      <c r="AQ39" s="57">
        <v>2</v>
      </c>
      <c r="AR39" s="57">
        <v>2</v>
      </c>
      <c r="AS39" s="57">
        <v>4</v>
      </c>
      <c r="AT39" s="59">
        <f>AN39*100000/$AL39*6.186</f>
        <v>468.87316826680143</v>
      </c>
      <c r="AU39" s="59">
        <f>AO39*100000/$AM39*6.186</f>
        <v>334.90940590485815</v>
      </c>
      <c r="AV39" s="59">
        <f>AP39*100000/$AL39*6.186</f>
        <v>66.981881180971627</v>
      </c>
      <c r="AW39" s="59">
        <f>AQ39*100000/$AM39*6.186</f>
        <v>44.654587453981087</v>
      </c>
      <c r="AX39" s="59">
        <f>AR39*100000/$AL39*6.186</f>
        <v>44.654587453981087</v>
      </c>
      <c r="AY39" s="59">
        <f>AS39*100000/$AM39*6.186</f>
        <v>89.309174907962174</v>
      </c>
    </row>
    <row r="40" spans="1:51" s="57" customFormat="1" ht="14.25" customHeight="1" thickBot="1" x14ac:dyDescent="0.3">
      <c r="A40" s="66" t="s">
        <v>33</v>
      </c>
      <c r="B40" s="105">
        <v>246.40384026146458</v>
      </c>
      <c r="C40" s="106">
        <v>233.76774588908182</v>
      </c>
      <c r="D40" s="68">
        <f>Z40*100000/AL40*6.186</f>
        <v>103.28936383369511</v>
      </c>
      <c r="E40" s="69">
        <f>AA40*100000/AM40*6.186</f>
        <v>57.382979907608394</v>
      </c>
      <c r="F40" s="67">
        <v>720.2573792258197</v>
      </c>
      <c r="G40" s="68">
        <v>669.71300173628845</v>
      </c>
      <c r="H40" s="68">
        <f>AB40*100000/AL40*6.186</f>
        <v>206.57872766739021</v>
      </c>
      <c r="I40" s="69">
        <f>AC40*100000/AM40*6.186</f>
        <v>103.28936383369511</v>
      </c>
      <c r="J40" s="67">
        <v>404.3550199162496</v>
      </c>
      <c r="K40" s="68">
        <v>328.53845368195277</v>
      </c>
      <c r="L40" s="70">
        <f>AD40*100000/$AL40*6.186</f>
        <v>68.85957588913007</v>
      </c>
      <c r="M40" s="70">
        <f>AE40*100000/$AM40*6.186</f>
        <v>45.906383926086711</v>
      </c>
      <c r="N40" s="67">
        <v>195.85946277193341</v>
      </c>
      <c r="O40" s="68">
        <v>265.35798182003879</v>
      </c>
      <c r="P40" s="70">
        <f>AF40*100000/$AL40*6.186</f>
        <v>45.906383926086711</v>
      </c>
      <c r="Q40" s="71">
        <f>AG40*100000/$AM40*6.186</f>
        <v>0</v>
      </c>
      <c r="R40" s="72">
        <v>50.5443774895312</v>
      </c>
      <c r="S40" s="68">
        <v>37.9082831171484</v>
      </c>
      <c r="T40" s="68">
        <f>AH40*100000/AL40*6.186</f>
        <v>22.953191963043356</v>
      </c>
      <c r="U40" s="73">
        <f>AI40*100000/AM40*6.186</f>
        <v>0</v>
      </c>
      <c r="V40" s="67">
        <v>69.498519048105408</v>
      </c>
      <c r="W40" s="68">
        <v>44.2263303033398</v>
      </c>
      <c r="X40" s="68">
        <f>AJ40*100000/AL40*6.186</f>
        <v>91.812767852173423</v>
      </c>
      <c r="Y40" s="69">
        <f>AK40*100000/AM40*6.186</f>
        <v>34.429787944565035</v>
      </c>
      <c r="Z40" s="56">
        <v>9</v>
      </c>
      <c r="AA40" s="56">
        <v>5</v>
      </c>
      <c r="AB40" s="56">
        <v>18</v>
      </c>
      <c r="AC40" s="56">
        <v>9</v>
      </c>
      <c r="AD40" s="57">
        <v>6</v>
      </c>
      <c r="AE40" s="56">
        <v>4</v>
      </c>
      <c r="AF40" s="57">
        <v>4</v>
      </c>
      <c r="AH40" s="57">
        <v>2</v>
      </c>
      <c r="AJ40" s="57">
        <v>8</v>
      </c>
      <c r="AK40" s="57">
        <v>3</v>
      </c>
      <c r="AL40" s="57">
        <v>53901</v>
      </c>
      <c r="AM40" s="57">
        <v>53901</v>
      </c>
      <c r="AN40" s="57">
        <v>55</v>
      </c>
      <c r="AO40" s="57">
        <v>28</v>
      </c>
      <c r="AP40" s="57">
        <v>11</v>
      </c>
      <c r="AQ40" s="57">
        <v>8</v>
      </c>
      <c r="AR40" s="57">
        <v>9</v>
      </c>
      <c r="AS40" s="57">
        <v>5</v>
      </c>
      <c r="AT40" s="59">
        <f>AN40*100000/$AL40*6.186</f>
        <v>631.21277898369226</v>
      </c>
      <c r="AU40" s="59">
        <f>AO40*100000/$AM40*6.186</f>
        <v>321.34468748260701</v>
      </c>
      <c r="AV40" s="59">
        <f>AP40*100000/$AL40*6.186</f>
        <v>126.24255579673847</v>
      </c>
      <c r="AW40" s="59">
        <f>AQ40*100000/$AM40*6.186</f>
        <v>91.812767852173423</v>
      </c>
      <c r="AX40" s="59">
        <f>AR40*100000/$AL40*6.186</f>
        <v>103.28936383369511</v>
      </c>
      <c r="AY40" s="59">
        <f>AS40*100000/$AM40*6.186</f>
        <v>57.382979907608394</v>
      </c>
    </row>
    <row r="41" spans="1:51" s="57" customFormat="1" ht="14.25" customHeight="1" thickBot="1" x14ac:dyDescent="0.3">
      <c r="A41" s="74" t="s">
        <v>34</v>
      </c>
      <c r="B41" s="107">
        <v>173.24654107834132</v>
      </c>
      <c r="C41" s="108">
        <v>190.82227712976729</v>
      </c>
      <c r="D41" s="76">
        <f>Z41*100000/AL41*6.186</f>
        <v>58.729391027707919</v>
      </c>
      <c r="E41" s="77">
        <f>AA41*100000/AM41*6.186</f>
        <v>56.513187592700071</v>
      </c>
      <c r="F41" s="75">
        <v>636.49272700521055</v>
      </c>
      <c r="G41" s="76">
        <v>581.25469941501478</v>
      </c>
      <c r="H41" s="76">
        <f>AB41*100000/AL41*6.186</f>
        <v>124.10739236043936</v>
      </c>
      <c r="I41" s="77">
        <f>AC41*100000/AM41*6.186</f>
        <v>132.97220610047077</v>
      </c>
      <c r="J41" s="75">
        <v>396.081766016063</v>
      </c>
      <c r="K41" s="76">
        <v>330.17275582321577</v>
      </c>
      <c r="L41" s="78">
        <f>AD41*100000/$AL41*6.186</f>
        <v>55.405085875196143</v>
      </c>
      <c r="M41" s="78">
        <f>AE41*100000/$AM41*6.186</f>
        <v>54.296984157692229</v>
      </c>
      <c r="N41" s="75">
        <v>154.41539530895642</v>
      </c>
      <c r="O41" s="76">
        <v>177.64047509119783</v>
      </c>
      <c r="P41" s="78">
        <f>AF41*100000/$AL41*6.186</f>
        <v>23.270136067582381</v>
      </c>
      <c r="Q41" s="79">
        <f>AG41*100000/$AM41*6.186</f>
        <v>24.378237785086306</v>
      </c>
      <c r="R41" s="80">
        <v>62.770485897949754</v>
      </c>
      <c r="S41" s="78">
        <v>30.129833231015883</v>
      </c>
      <c r="T41" s="78">
        <f>AH41*100000/AL41*6.186</f>
        <v>23.270136067582381</v>
      </c>
      <c r="U41" s="81">
        <f>AI41*100000/AM41*6.186</f>
        <v>8.8648137400313836</v>
      </c>
      <c r="V41" s="82">
        <v>85.995565680191163</v>
      </c>
      <c r="W41" s="78">
        <v>67.164419910806245</v>
      </c>
      <c r="X41" s="78">
        <f>AJ41*100000/AL41*6.186</f>
        <v>69.810408202747141</v>
      </c>
      <c r="Y41" s="79">
        <f>AK41*100000/AM41*6.186</f>
        <v>36.567356677629462</v>
      </c>
      <c r="Z41" s="57">
        <f t="shared" ref="Z41:AK41" si="1">SUM(Z36:Z40)</f>
        <v>53</v>
      </c>
      <c r="AA41" s="57">
        <f t="shared" si="1"/>
        <v>51</v>
      </c>
      <c r="AB41" s="57">
        <f t="shared" si="1"/>
        <v>112</v>
      </c>
      <c r="AC41" s="57">
        <f t="shared" si="1"/>
        <v>120</v>
      </c>
      <c r="AD41" s="57">
        <f t="shared" si="1"/>
        <v>50</v>
      </c>
      <c r="AE41" s="57">
        <f t="shared" si="1"/>
        <v>49</v>
      </c>
      <c r="AF41" s="57">
        <f t="shared" si="1"/>
        <v>21</v>
      </c>
      <c r="AG41" s="57">
        <f t="shared" si="1"/>
        <v>22</v>
      </c>
      <c r="AH41" s="57">
        <f t="shared" si="1"/>
        <v>21</v>
      </c>
      <c r="AI41" s="57">
        <f t="shared" si="1"/>
        <v>8</v>
      </c>
      <c r="AJ41" s="57">
        <f t="shared" si="1"/>
        <v>63</v>
      </c>
      <c r="AK41" s="57">
        <f t="shared" si="1"/>
        <v>33</v>
      </c>
      <c r="AL41" s="57">
        <v>558252</v>
      </c>
      <c r="AM41" s="57">
        <f t="shared" ref="AM41:AQ41" si="2">SUM(AM36:AM40)</f>
        <v>558252</v>
      </c>
      <c r="AN41" s="57">
        <f t="shared" si="2"/>
        <v>399</v>
      </c>
      <c r="AO41" s="57">
        <f t="shared" si="2"/>
        <v>338</v>
      </c>
      <c r="AP41" s="57">
        <f t="shared" si="2"/>
        <v>97</v>
      </c>
      <c r="AQ41" s="57">
        <f t="shared" si="2"/>
        <v>71</v>
      </c>
      <c r="AR41" s="57">
        <f t="shared" ref="AR41:AS41" si="3">SUM(AR36:AR40)</f>
        <v>55</v>
      </c>
      <c r="AS41" s="57">
        <f t="shared" si="3"/>
        <v>53</v>
      </c>
      <c r="AT41" s="59">
        <f>AN41*100000/$AL41*6.186</f>
        <v>442.13258528406527</v>
      </c>
      <c r="AU41" s="59">
        <f>AO41*100000/$AM41*6.186</f>
        <v>374.53838051632596</v>
      </c>
      <c r="AV41" s="59">
        <f>AP41*100000/$AL41*6.186</f>
        <v>107.48586659788053</v>
      </c>
      <c r="AW41" s="59">
        <f>AQ41*100000/$AM41*6.186</f>
        <v>78.675221942778521</v>
      </c>
      <c r="AX41" s="59">
        <f>AR41*100000/$AL41*6.186</f>
        <v>60.945594462715761</v>
      </c>
      <c r="AY41" s="59">
        <f>AS41*100000/$AM41*6.186</f>
        <v>58.729391027707919</v>
      </c>
    </row>
    <row r="42" spans="1:51" s="57" customFormat="1" ht="14.25" customHeight="1" thickBot="1" x14ac:dyDescent="0.3">
      <c r="A42" s="84" t="s">
        <v>35</v>
      </c>
      <c r="B42" s="109">
        <v>130.04335829720142</v>
      </c>
      <c r="C42" s="110">
        <v>138.17106819077651</v>
      </c>
      <c r="D42" s="86">
        <f>Z42*100000/AL42*6.186</f>
        <v>58.160962767957884</v>
      </c>
      <c r="E42" s="87">
        <f>AA42*100000/AM42*6.186</f>
        <v>72.701203459947351</v>
      </c>
      <c r="F42" s="85">
        <v>731.49389042175801</v>
      </c>
      <c r="G42" s="86">
        <v>316.98068584942843</v>
      </c>
      <c r="H42" s="86">
        <f>AB42*100000/AL42*6.186</f>
        <v>276.26457314779992</v>
      </c>
      <c r="I42" s="87">
        <f>AC42*100000/AM42*6.186</f>
        <v>116.32192553591577</v>
      </c>
      <c r="J42" s="85">
        <v>357.61923531730389</v>
      </c>
      <c r="K42" s="86">
        <v>121.91564840362634</v>
      </c>
      <c r="L42" s="52">
        <f>AD42*100000/$AL42*6.186</f>
        <v>58.160962767957884</v>
      </c>
      <c r="M42" s="52">
        <f>AE42*100000/$AM42*6.186</f>
        <v>43.620722075968409</v>
      </c>
      <c r="N42" s="85">
        <v>219.44816712652738</v>
      </c>
      <c r="O42" s="86">
        <v>130.04335829720142</v>
      </c>
      <c r="P42" s="52">
        <f>AF42*100000/$AL42*6.186</f>
        <v>43.620722075968409</v>
      </c>
      <c r="Q42" s="53">
        <f>AG42*100000/$AM42*6.186</f>
        <v>29.080481383978942</v>
      </c>
      <c r="R42" s="54">
        <v>48.76625936145053</v>
      </c>
      <c r="S42" s="52">
        <v>40.638549467875443</v>
      </c>
      <c r="T42" s="52">
        <f>AH42*100000/AL42*6.186</f>
        <v>29.080481383978942</v>
      </c>
      <c r="U42" s="55">
        <f>AI42*100000/AM42*6.186</f>
        <v>14.540240691989471</v>
      </c>
      <c r="V42" s="51">
        <v>89.404808829325972</v>
      </c>
      <c r="W42" s="52">
        <v>73.149389042175798</v>
      </c>
      <c r="X42" s="52">
        <f>AJ42*100000/AL42*6.186</f>
        <v>72.701203459947351</v>
      </c>
      <c r="Y42" s="53">
        <f>AK42*100000/AM42*6.186</f>
        <v>72.701203459947351</v>
      </c>
      <c r="Z42" s="57">
        <f t="shared" ref="Z42:AG42" si="4">Z26+Z39</f>
        <v>4</v>
      </c>
      <c r="AA42" s="57">
        <f t="shared" si="4"/>
        <v>5</v>
      </c>
      <c r="AB42" s="57">
        <f t="shared" si="4"/>
        <v>19</v>
      </c>
      <c r="AC42" s="57">
        <f t="shared" si="4"/>
        <v>8</v>
      </c>
      <c r="AD42" s="57">
        <f t="shared" si="4"/>
        <v>4</v>
      </c>
      <c r="AE42" s="57">
        <f t="shared" si="4"/>
        <v>3</v>
      </c>
      <c r="AF42" s="57">
        <f t="shared" si="4"/>
        <v>3</v>
      </c>
      <c r="AG42" s="57">
        <f t="shared" si="4"/>
        <v>2</v>
      </c>
      <c r="AH42" s="57">
        <f>AH26+AH39</f>
        <v>2</v>
      </c>
      <c r="AI42" s="57">
        <f t="shared" ref="AI42:AM42" si="5">AI26+AI39</f>
        <v>1</v>
      </c>
      <c r="AJ42" s="57">
        <f t="shared" si="5"/>
        <v>5</v>
      </c>
      <c r="AK42" s="57">
        <f t="shared" si="5"/>
        <v>5</v>
      </c>
      <c r="AL42" s="57">
        <v>42544</v>
      </c>
      <c r="AM42" s="57">
        <f t="shared" si="5"/>
        <v>42544</v>
      </c>
      <c r="AN42" s="57">
        <f t="shared" ref="AN42:AQ42" si="6">AN26+AN39</f>
        <v>42</v>
      </c>
      <c r="AO42" s="57">
        <f t="shared" si="6"/>
        <v>28</v>
      </c>
      <c r="AP42" s="57">
        <f t="shared" si="6"/>
        <v>8</v>
      </c>
      <c r="AQ42" s="57">
        <f t="shared" si="6"/>
        <v>4</v>
      </c>
      <c r="AR42" s="57">
        <f t="shared" ref="AR42:AS42" si="7">AR26+AR39</f>
        <v>4</v>
      </c>
      <c r="AS42" s="57">
        <f t="shared" si="7"/>
        <v>5</v>
      </c>
      <c r="AT42" s="59">
        <f>AN42*100000/$AL42*6.186</f>
        <v>610.69010906355766</v>
      </c>
      <c r="AU42" s="59">
        <f>AO42*100000/$AM42*6.186</f>
        <v>407.1267393757052</v>
      </c>
      <c r="AV42" s="59">
        <f>AP42*100000/$AL42*6.186</f>
        <v>116.32192553591577</v>
      </c>
      <c r="AW42" s="59">
        <f>AQ42*100000/$AM42*6.186</f>
        <v>58.160962767957884</v>
      </c>
      <c r="AX42" s="59">
        <f>AR42*100000/$AL42*6.186</f>
        <v>58.160962767957884</v>
      </c>
      <c r="AY42" s="59">
        <f>AS42*100000/$AM42*6.186</f>
        <v>72.701203459947351</v>
      </c>
    </row>
    <row r="43" spans="1:51" s="57" customFormat="1" ht="14.25" customHeight="1" thickBot="1" x14ac:dyDescent="0.3">
      <c r="A43" s="88" t="s">
        <v>81</v>
      </c>
      <c r="B43" s="109"/>
      <c r="C43" s="110">
        <v>0</v>
      </c>
      <c r="D43" s="86">
        <f>Z43*100000/AL43*6.186</f>
        <v>62.190646939562001</v>
      </c>
      <c r="E43" s="87">
        <f>AA43*100000/AM43*6.186</f>
        <v>103.65107823260333</v>
      </c>
      <c r="F43" s="85"/>
      <c r="G43" s="86">
        <v>0</v>
      </c>
      <c r="H43" s="86">
        <f>AB43*100000/AL43*6.186</f>
        <v>114.01618605586368</v>
      </c>
      <c r="I43" s="87">
        <f>AC43*100000/AM43*6.186</f>
        <v>196.93704864194635</v>
      </c>
      <c r="J43" s="85"/>
      <c r="K43" s="86">
        <v>0</v>
      </c>
      <c r="L43" s="52">
        <f>AD43*100000/$AL43*6.186</f>
        <v>62.190646939562001</v>
      </c>
      <c r="M43" s="52">
        <f>AE43*100000/$AM43*6.186</f>
        <v>82.920862586082677</v>
      </c>
      <c r="N43" s="85"/>
      <c r="O43" s="86">
        <v>0</v>
      </c>
      <c r="P43" s="52">
        <f>AF43*100000/$AL43*6.186</f>
        <v>20.730215646520669</v>
      </c>
      <c r="Q43" s="53">
        <f>AG43*100000/$AM43*6.186</f>
        <v>62.190646939562001</v>
      </c>
      <c r="R43" s="54"/>
      <c r="S43" s="52">
        <v>0</v>
      </c>
      <c r="T43" s="52">
        <f>AH43*100000/AL43*6.186</f>
        <v>10.365107823260335</v>
      </c>
      <c r="U43" s="55">
        <f>AI43*100000/AM43*6.186</f>
        <v>20.730215646520669</v>
      </c>
      <c r="V43" s="51"/>
      <c r="W43" s="52">
        <v>0</v>
      </c>
      <c r="X43" s="52">
        <f>AJ43*100000/AL43*6.186</f>
        <v>114.01618605586368</v>
      </c>
      <c r="Y43" s="53">
        <f>AK43*100000/AM43*6.186</f>
        <v>62.190646939562001</v>
      </c>
      <c r="Z43" s="56">
        <f>Z14+Z38</f>
        <v>6</v>
      </c>
      <c r="AA43" s="56">
        <f t="shared" ref="AA43:AS43" si="8">AA14+AA38</f>
        <v>10</v>
      </c>
      <c r="AB43" s="56">
        <f t="shared" si="8"/>
        <v>11</v>
      </c>
      <c r="AC43" s="56">
        <f t="shared" si="8"/>
        <v>19</v>
      </c>
      <c r="AD43" s="56">
        <f t="shared" si="8"/>
        <v>6</v>
      </c>
      <c r="AE43" s="56">
        <f t="shared" si="8"/>
        <v>8</v>
      </c>
      <c r="AF43" s="56">
        <f t="shared" si="8"/>
        <v>2</v>
      </c>
      <c r="AG43" s="56">
        <f t="shared" si="8"/>
        <v>6</v>
      </c>
      <c r="AH43" s="56">
        <f t="shared" si="8"/>
        <v>1</v>
      </c>
      <c r="AI43" s="56">
        <f t="shared" si="8"/>
        <v>2</v>
      </c>
      <c r="AJ43" s="56">
        <f t="shared" si="8"/>
        <v>11</v>
      </c>
      <c r="AK43" s="56">
        <f t="shared" si="8"/>
        <v>6</v>
      </c>
      <c r="AL43" s="56">
        <v>59681</v>
      </c>
      <c r="AM43" s="56">
        <f t="shared" si="8"/>
        <v>59681</v>
      </c>
      <c r="AN43" s="56">
        <f t="shared" si="8"/>
        <v>54</v>
      </c>
      <c r="AO43" s="56">
        <f t="shared" si="8"/>
        <v>61</v>
      </c>
      <c r="AP43" s="56">
        <f t="shared" si="8"/>
        <v>14</v>
      </c>
      <c r="AQ43" s="56">
        <f t="shared" si="8"/>
        <v>14</v>
      </c>
      <c r="AR43" s="56">
        <f t="shared" si="8"/>
        <v>6</v>
      </c>
      <c r="AS43" s="56">
        <f t="shared" si="8"/>
        <v>10</v>
      </c>
      <c r="AT43" s="59">
        <f>AN43*100000/$AL43*6.186</f>
        <v>559.71582245605805</v>
      </c>
      <c r="AU43" s="59">
        <f>AO43*100000/$AM43*6.186</f>
        <v>632.27157721888045</v>
      </c>
      <c r="AV43" s="59">
        <f>AP43*100000/$AL43*6.186</f>
        <v>145.11150952564469</v>
      </c>
      <c r="AW43" s="59">
        <f>AQ43*100000/$AM43*6.186</f>
        <v>145.11150952564469</v>
      </c>
      <c r="AX43" s="59">
        <f>AR43*100000/$AL43*6.186</f>
        <v>62.190646939562001</v>
      </c>
      <c r="AY43" s="59">
        <f>AS43*100000/$AM43*6.186</f>
        <v>103.65107823260333</v>
      </c>
    </row>
    <row r="44" spans="1:51" s="57" customFormat="1" ht="14.25" customHeight="1" thickBot="1" x14ac:dyDescent="0.3">
      <c r="A44" s="74" t="s">
        <v>36</v>
      </c>
      <c r="B44" s="111">
        <v>178.7</v>
      </c>
      <c r="C44" s="89">
        <v>192.9746920776924</v>
      </c>
      <c r="D44" s="76">
        <f>Z44*100000/AL44*6.186</f>
        <v>72.097301887263669</v>
      </c>
      <c r="E44" s="90">
        <f>AA44*100000/AM44*6.186</f>
        <v>64.740434347746969</v>
      </c>
      <c r="F44" s="89">
        <v>670.6</v>
      </c>
      <c r="G44" s="91">
        <v>577</v>
      </c>
      <c r="H44" s="76">
        <f>AB44*100000/AL44*6.186</f>
        <v>165.52951963912579</v>
      </c>
      <c r="I44" s="90">
        <f>AC44*100000/AM44*6.186</f>
        <v>158.17265209960908</v>
      </c>
      <c r="J44" s="92">
        <v>376.91281540657894</v>
      </c>
      <c r="K44" s="93">
        <v>309.90427244680262</v>
      </c>
      <c r="L44" s="78">
        <f>AD44*100000/$AL44*6.186</f>
        <v>66.947494609601989</v>
      </c>
      <c r="M44" s="94">
        <f>AE44*100000/$AM44*6.186</f>
        <v>58.119253562181939</v>
      </c>
      <c r="N44" s="92">
        <v>169.28443549105009</v>
      </c>
      <c r="O44" s="93">
        <v>169.26170025458612</v>
      </c>
      <c r="P44" s="78">
        <f>AF44*100000/$AL44*6.186</f>
        <v>30.898843665970148</v>
      </c>
      <c r="Q44" s="95">
        <f>AG44*100000/$AM44*6.186</f>
        <v>34.577277435728497</v>
      </c>
      <c r="R44" s="96">
        <v>72.2</v>
      </c>
      <c r="S44" s="97">
        <v>36.4</v>
      </c>
      <c r="T44" s="78">
        <f>AH44*100000/AL44*6.186</f>
        <v>22.806289372501773</v>
      </c>
      <c r="U44" s="98">
        <f>AI44*100000/AM44*6.186</f>
        <v>12.506674817178391</v>
      </c>
      <c r="V44" s="99">
        <v>85.7</v>
      </c>
      <c r="W44" s="97">
        <v>68.3</v>
      </c>
      <c r="X44" s="78">
        <f>AJ44*100000/AL44*6.186</f>
        <v>66.211807855650306</v>
      </c>
      <c r="Y44" s="95">
        <f>AK44*100000/AM44*6.186</f>
        <v>40.462771467341859</v>
      </c>
      <c r="Z44" s="57">
        <f t="shared" ref="Z44:AG44" si="9">Z35+Z41</f>
        <v>98</v>
      </c>
      <c r="AA44" s="57">
        <f t="shared" si="9"/>
        <v>88</v>
      </c>
      <c r="AB44" s="57">
        <f t="shared" si="9"/>
        <v>225</v>
      </c>
      <c r="AC44" s="57">
        <f t="shared" si="9"/>
        <v>215</v>
      </c>
      <c r="AD44" s="57">
        <f t="shared" si="9"/>
        <v>91</v>
      </c>
      <c r="AE44" s="57">
        <f t="shared" si="9"/>
        <v>79</v>
      </c>
      <c r="AF44" s="57">
        <f t="shared" si="9"/>
        <v>42</v>
      </c>
      <c r="AG44" s="57">
        <f t="shared" si="9"/>
        <v>47</v>
      </c>
      <c r="AH44" s="57">
        <f>AH35+AH41</f>
        <v>31</v>
      </c>
      <c r="AI44" s="57">
        <f>AI35+AI41</f>
        <v>17</v>
      </c>
      <c r="AJ44" s="57">
        <f t="shared" ref="AJ44:AM44" si="10">AJ35+AJ41</f>
        <v>90</v>
      </c>
      <c r="AK44" s="57">
        <f t="shared" si="10"/>
        <v>55</v>
      </c>
      <c r="AL44" s="57">
        <v>840847</v>
      </c>
      <c r="AM44" s="57">
        <f t="shared" si="10"/>
        <v>840847</v>
      </c>
      <c r="AN44" s="57">
        <f t="shared" ref="AN44:AQ44" si="11">AN35+AN41</f>
        <v>723</v>
      </c>
      <c r="AO44" s="57">
        <f t="shared" si="11"/>
        <v>602</v>
      </c>
      <c r="AP44" s="57">
        <f t="shared" si="11"/>
        <v>193</v>
      </c>
      <c r="AQ44" s="57">
        <f t="shared" si="11"/>
        <v>149</v>
      </c>
      <c r="AR44" s="57">
        <f t="shared" ref="AR44:AS44" si="12">AR35+AR41</f>
        <v>100</v>
      </c>
      <c r="AS44" s="57">
        <f t="shared" si="12"/>
        <v>90</v>
      </c>
      <c r="AT44" s="59">
        <f>AN44*100000/$AL44*6.186</f>
        <v>531.90152310705753</v>
      </c>
      <c r="AU44" s="59">
        <f>AO44*100000/$AM44*6.186</f>
        <v>442.88342587890543</v>
      </c>
      <c r="AV44" s="59">
        <f>AP44*100000/$AL44*6.186</f>
        <v>141.98754351267235</v>
      </c>
      <c r="AW44" s="59">
        <f>AQ44*100000/$AM44*6.186</f>
        <v>109.61732633879886</v>
      </c>
      <c r="AX44" s="59">
        <f>AR44*100000/$AL44*6.186</f>
        <v>73.568675395167006</v>
      </c>
      <c r="AY44" s="59">
        <f>AS44*100000/$AM44*6.186</f>
        <v>66.211807855650306</v>
      </c>
    </row>
    <row r="45" spans="1:51" ht="14.25" customHeight="1" x14ac:dyDescent="0.25">
      <c r="A45" s="8" t="s">
        <v>37</v>
      </c>
      <c r="B45" s="112">
        <v>192</v>
      </c>
      <c r="C45" s="113">
        <v>191.5</v>
      </c>
      <c r="D45" s="17"/>
      <c r="E45" s="18"/>
      <c r="F45" s="26">
        <v>704.9</v>
      </c>
      <c r="G45" s="27">
        <v>628.9</v>
      </c>
      <c r="H45" s="17"/>
      <c r="I45" s="18"/>
      <c r="J45" s="16"/>
      <c r="K45" s="17"/>
      <c r="L45" s="14"/>
      <c r="M45" s="14"/>
      <c r="N45" s="16"/>
      <c r="O45" s="17"/>
      <c r="P45" s="14"/>
      <c r="Q45" s="19"/>
      <c r="R45" s="30">
        <v>58</v>
      </c>
      <c r="S45" s="31">
        <v>39.799999999999997</v>
      </c>
      <c r="T45" s="14"/>
      <c r="U45" s="24"/>
      <c r="V45" s="34">
        <v>72</v>
      </c>
      <c r="W45" s="31">
        <v>69.5</v>
      </c>
      <c r="X45" s="14"/>
      <c r="Y45" s="19"/>
      <c r="Z45" s="6"/>
      <c r="AA45" s="6"/>
      <c r="AB45" s="6"/>
      <c r="AC45" s="6"/>
      <c r="AD45" s="6"/>
      <c r="AE45" s="6"/>
      <c r="AF45" s="6"/>
      <c r="AG45" s="6"/>
    </row>
    <row r="46" spans="1:51" ht="14.25" customHeight="1" thickBot="1" x14ac:dyDescent="0.3">
      <c r="A46" s="9" t="s">
        <v>38</v>
      </c>
      <c r="B46" s="114">
        <v>195.2</v>
      </c>
      <c r="C46" s="115">
        <v>199.4</v>
      </c>
      <c r="D46" s="20"/>
      <c r="E46" s="21"/>
      <c r="F46" s="28">
        <v>666.2</v>
      </c>
      <c r="G46" s="29">
        <v>615.4</v>
      </c>
      <c r="H46" s="20"/>
      <c r="I46" s="21"/>
      <c r="J46" s="28">
        <v>359.2</v>
      </c>
      <c r="K46" s="29">
        <v>332.8</v>
      </c>
      <c r="L46" s="22"/>
      <c r="M46" s="22"/>
      <c r="N46" s="28">
        <v>205.1</v>
      </c>
      <c r="O46" s="29">
        <v>185.8</v>
      </c>
      <c r="P46" s="22"/>
      <c r="Q46" s="23"/>
      <c r="R46" s="32">
        <v>54.9</v>
      </c>
      <c r="S46" s="33">
        <v>42.7</v>
      </c>
      <c r="T46" s="15"/>
      <c r="U46" s="25"/>
      <c r="V46" s="35">
        <v>67.5</v>
      </c>
      <c r="W46" s="33">
        <v>98.6</v>
      </c>
      <c r="X46" s="15"/>
      <c r="Y46" s="7"/>
      <c r="Z46" s="6"/>
      <c r="AA46" s="6"/>
      <c r="AB46" s="6"/>
      <c r="AC46" s="6"/>
      <c r="AD46" s="6"/>
    </row>
    <row r="48" spans="1:51" x14ac:dyDescent="0.25">
      <c r="A48" s="6"/>
      <c r="B48" s="6"/>
      <c r="C48" s="39"/>
      <c r="D48" s="139" t="s">
        <v>56</v>
      </c>
      <c r="E48" s="140" t="s">
        <v>57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</row>
    <row r="49" spans="1:20" x14ac:dyDescent="0.25">
      <c r="A49" s="38"/>
      <c r="B49" s="38"/>
      <c r="C49" s="40"/>
      <c r="D49" s="139"/>
      <c r="E49" s="138" t="s">
        <v>58</v>
      </c>
      <c r="F49" s="46" t="s">
        <v>59</v>
      </c>
      <c r="G49" s="138" t="s">
        <v>60</v>
      </c>
      <c r="H49" s="46" t="s">
        <v>59</v>
      </c>
      <c r="I49" s="138" t="s">
        <v>61</v>
      </c>
      <c r="J49" s="140" t="s">
        <v>62</v>
      </c>
      <c r="K49" s="140"/>
      <c r="L49" s="138" t="s">
        <v>63</v>
      </c>
      <c r="M49" s="138" t="s">
        <v>64</v>
      </c>
      <c r="N49" s="138" t="s">
        <v>65</v>
      </c>
      <c r="O49" s="140" t="s">
        <v>66</v>
      </c>
      <c r="P49" s="140"/>
      <c r="Q49" s="140"/>
      <c r="R49" s="140"/>
      <c r="S49" s="140"/>
      <c r="T49" s="140"/>
    </row>
    <row r="50" spans="1:20" x14ac:dyDescent="0.25">
      <c r="A50" s="38"/>
      <c r="B50" s="38"/>
      <c r="C50" s="40"/>
      <c r="D50" s="139"/>
      <c r="E50" s="138"/>
      <c r="F50" s="138" t="s">
        <v>67</v>
      </c>
      <c r="G50" s="138"/>
      <c r="H50" s="138" t="s">
        <v>68</v>
      </c>
      <c r="I50" s="138"/>
      <c r="J50" s="138" t="s">
        <v>69</v>
      </c>
      <c r="K50" s="138" t="s">
        <v>70</v>
      </c>
      <c r="L50" s="138"/>
      <c r="M50" s="138"/>
      <c r="N50" s="138"/>
      <c r="O50" s="138" t="s">
        <v>71</v>
      </c>
      <c r="P50" s="47" t="s">
        <v>72</v>
      </c>
      <c r="Q50" s="138" t="s">
        <v>73</v>
      </c>
      <c r="R50" s="138" t="s">
        <v>74</v>
      </c>
      <c r="S50" s="138" t="s">
        <v>75</v>
      </c>
      <c r="T50" s="137" t="s">
        <v>76</v>
      </c>
    </row>
    <row r="51" spans="1:20" x14ac:dyDescent="0.25">
      <c r="A51" s="38"/>
      <c r="B51" s="38"/>
      <c r="C51" s="40"/>
      <c r="D51" s="139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 t="s">
        <v>77</v>
      </c>
      <c r="Q51" s="138"/>
      <c r="R51" s="138"/>
      <c r="S51" s="138"/>
      <c r="T51" s="137"/>
    </row>
    <row r="52" spans="1:20" ht="30" customHeight="1" x14ac:dyDescent="0.25">
      <c r="A52" s="38"/>
      <c r="B52" s="38"/>
      <c r="C52" s="40"/>
      <c r="D52" s="139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7"/>
    </row>
    <row r="53" spans="1:20" ht="33" customHeight="1" x14ac:dyDescent="0.25">
      <c r="A53" s="41"/>
      <c r="B53" s="41"/>
      <c r="C53" s="42"/>
      <c r="D53" s="139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7"/>
    </row>
    <row r="54" spans="1:20" ht="30.75" customHeight="1" x14ac:dyDescent="0.25">
      <c r="A54" s="141" t="s">
        <v>36</v>
      </c>
      <c r="B54" s="144" t="s">
        <v>78</v>
      </c>
      <c r="C54" s="44">
        <v>2017</v>
      </c>
      <c r="D54" s="37">
        <f>D58*100000/$AL$44*6.186</f>
        <v>531.90152310705753</v>
      </c>
      <c r="E54" s="37">
        <f>E58*100000/$AL$44*6.186</f>
        <v>27.220409896211798</v>
      </c>
      <c r="F54" s="37">
        <f>F58*100000/$AL$44*6.186</f>
        <v>11.770988063226723</v>
      </c>
      <c r="G54" s="37">
        <f>G58*100000/$AL$44*6.186</f>
        <v>73.568675395167006</v>
      </c>
      <c r="H54" s="37">
        <f>H58*100000/$AL$44*6.186</f>
        <v>72.097301887263669</v>
      </c>
      <c r="I54" s="37">
        <f>I58*100000/$AL$44*6.186</f>
        <v>165.52951963912579</v>
      </c>
      <c r="J54" s="37">
        <f>J58*100000/$AL$44*6.186</f>
        <v>66.947494609601989</v>
      </c>
      <c r="K54" s="37">
        <f>K58*100000/$AL$44*6.186</f>
        <v>30.898843665970148</v>
      </c>
      <c r="L54" s="37">
        <f>L58*100000/$AL$44*6.186</f>
        <v>22.806289372501773</v>
      </c>
      <c r="M54" s="37">
        <f>M58*100000/$AL$44*6.186</f>
        <v>66.211807855650306</v>
      </c>
      <c r="N54" s="37">
        <f>N58*100000/$AL$44*6.186</f>
        <v>141.98754351267235</v>
      </c>
      <c r="O54" s="37">
        <f>O58*100000/$AL$44*6.186</f>
        <v>17.656482094840083</v>
      </c>
      <c r="P54" s="37">
        <f>P58*100000/$AL$44*6.186</f>
        <v>11.035301309275052</v>
      </c>
      <c r="Q54" s="37">
        <f>Q58*100000/$AL$44*6.186</f>
        <v>8.0925542934683712</v>
      </c>
      <c r="R54" s="37">
        <f>R58*100000/$AL$44*6.186</f>
        <v>48.555325760810234</v>
      </c>
      <c r="S54" s="37">
        <f>S58*100000/$AL$44*6.186</f>
        <v>13.978048325081733</v>
      </c>
      <c r="T54" s="37">
        <f>T58*100000/$AL$44*6.186</f>
        <v>0.73568675395167016</v>
      </c>
    </row>
    <row r="55" spans="1:20" x14ac:dyDescent="0.25">
      <c r="A55" s="142"/>
      <c r="B55" s="145"/>
      <c r="C55" s="43">
        <v>2018</v>
      </c>
      <c r="D55" s="37">
        <f>D59*100000/$AM$44*6.186</f>
        <v>442.88342587890543</v>
      </c>
      <c r="E55" s="37">
        <f>E59*100000/$AM$44*6.186</f>
        <v>27.956096650163467</v>
      </c>
      <c r="F55" s="37">
        <f>F59*100000/$AM$44*6.186</f>
        <v>7.3568675395167018</v>
      </c>
      <c r="G55" s="37">
        <f>G59*100000/$AM$44*6.186</f>
        <v>66.211807855650306</v>
      </c>
      <c r="H55" s="37">
        <f>H59*100000/$AM$44*6.186</f>
        <v>64.740434347746969</v>
      </c>
      <c r="I55" s="37">
        <f>I59*100000/$AM$44*6.186</f>
        <v>158.17265209960908</v>
      </c>
      <c r="J55" s="37">
        <f>J59*100000/$AM$44*6.186</f>
        <v>58.119253562181939</v>
      </c>
      <c r="K55" s="37">
        <f>K59*100000/$AM$44*6.186</f>
        <v>34.577277435728497</v>
      </c>
      <c r="L55" s="37">
        <f>L59*100000/$AM$44*6.186</f>
        <v>12.506674817178391</v>
      </c>
      <c r="M55" s="37">
        <f>M59*100000/$AM$44*6.186</f>
        <v>40.462771467341859</v>
      </c>
      <c r="N55" s="37">
        <f>N59*100000/$AM$44*6.186</f>
        <v>109.61732633879886</v>
      </c>
      <c r="O55" s="37">
        <f>O59*100000/$AM$44*6.186</f>
        <v>11.770988063226723</v>
      </c>
      <c r="P55" s="37">
        <f>P59*100000/$AM$44*6.186</f>
        <v>8.8282410474200415</v>
      </c>
      <c r="Q55" s="37">
        <f>Q59*100000/$AM$44*6.186</f>
        <v>8.8282410474200415</v>
      </c>
      <c r="R55" s="37">
        <f>R59*100000/$AM$44*6.186</f>
        <v>36.048650943631834</v>
      </c>
      <c r="S55" s="37">
        <f>S59*100000/$AM$44*6.186</f>
        <v>8.8282410474200415</v>
      </c>
      <c r="T55" s="37">
        <f>T59*100000/$AM$44*6.186</f>
        <v>0.73568675395167016</v>
      </c>
    </row>
    <row r="56" spans="1:20" x14ac:dyDescent="0.25">
      <c r="A56" s="142"/>
      <c r="B56" s="43" t="s">
        <v>79</v>
      </c>
      <c r="C56" s="45" t="s">
        <v>84</v>
      </c>
      <c r="D56" s="37">
        <f>(D55*100/D54)-100</f>
        <v>-16.735822959889362</v>
      </c>
      <c r="E56" s="37">
        <f t="shared" ref="E56:S56" si="13">(E55*100/E54)-100</f>
        <v>2.7027027027026946</v>
      </c>
      <c r="F56" s="37">
        <f t="shared" si="13"/>
        <v>-37.5</v>
      </c>
      <c r="G56" s="37">
        <f t="shared" si="13"/>
        <v>-10</v>
      </c>
      <c r="H56" s="37">
        <f t="shared" si="13"/>
        <v>-10.204081632653057</v>
      </c>
      <c r="I56" s="37">
        <f t="shared" si="13"/>
        <v>-4.4444444444444571</v>
      </c>
      <c r="J56" s="37">
        <f t="shared" si="13"/>
        <v>-13.186813186813197</v>
      </c>
      <c r="K56" s="37">
        <f t="shared" si="13"/>
        <v>11.904761904761898</v>
      </c>
      <c r="L56" s="37">
        <f t="shared" si="13"/>
        <v>-45.161290322580648</v>
      </c>
      <c r="M56" s="37">
        <f t="shared" si="13"/>
        <v>-38.888888888888879</v>
      </c>
      <c r="N56" s="37">
        <f t="shared" si="13"/>
        <v>-22.797927461139892</v>
      </c>
      <c r="O56" s="37">
        <f t="shared" si="13"/>
        <v>-33.333333333333329</v>
      </c>
      <c r="P56" s="37">
        <f t="shared" si="13"/>
        <v>-20</v>
      </c>
      <c r="Q56" s="37">
        <f t="shared" si="13"/>
        <v>9.0909090909090935</v>
      </c>
      <c r="R56" s="37">
        <f t="shared" si="13"/>
        <v>-25.757575757575779</v>
      </c>
      <c r="S56" s="37">
        <f t="shared" si="13"/>
        <v>-36.842105263157904</v>
      </c>
      <c r="T56" s="37"/>
    </row>
    <row r="57" spans="1:20" x14ac:dyDescent="0.25">
      <c r="A57" s="142"/>
      <c r="B57" s="43"/>
      <c r="C57" s="43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</row>
    <row r="58" spans="1:20" x14ac:dyDescent="0.25">
      <c r="A58" s="143"/>
      <c r="B58" s="146" t="s">
        <v>80</v>
      </c>
      <c r="C58" s="43">
        <v>2017</v>
      </c>
      <c r="D58" s="36">
        <v>723</v>
      </c>
      <c r="E58" s="36">
        <v>37</v>
      </c>
      <c r="F58" s="36">
        <v>16</v>
      </c>
      <c r="G58" s="36">
        <v>100</v>
      </c>
      <c r="H58" s="36">
        <v>98</v>
      </c>
      <c r="I58" s="36">
        <v>225</v>
      </c>
      <c r="J58" s="36">
        <v>91</v>
      </c>
      <c r="K58" s="36">
        <v>42</v>
      </c>
      <c r="L58" s="36">
        <v>31</v>
      </c>
      <c r="M58" s="36">
        <v>90</v>
      </c>
      <c r="N58" s="36">
        <v>193</v>
      </c>
      <c r="O58" s="36">
        <v>24</v>
      </c>
      <c r="P58" s="36">
        <v>15</v>
      </c>
      <c r="Q58" s="36">
        <v>11</v>
      </c>
      <c r="R58" s="36">
        <v>66</v>
      </c>
      <c r="S58" s="36">
        <v>19</v>
      </c>
      <c r="T58" s="36">
        <v>1</v>
      </c>
    </row>
    <row r="59" spans="1:20" x14ac:dyDescent="0.25">
      <c r="A59" s="143"/>
      <c r="B59" s="147"/>
      <c r="C59" s="43">
        <v>2018</v>
      </c>
      <c r="D59" s="36">
        <v>602</v>
      </c>
      <c r="E59" s="36">
        <v>38</v>
      </c>
      <c r="F59" s="36">
        <v>10</v>
      </c>
      <c r="G59" s="36">
        <v>90</v>
      </c>
      <c r="H59" s="36">
        <v>88</v>
      </c>
      <c r="I59" s="36">
        <v>215</v>
      </c>
      <c r="J59" s="36">
        <v>79</v>
      </c>
      <c r="K59" s="36">
        <v>47</v>
      </c>
      <c r="L59" s="36">
        <v>17</v>
      </c>
      <c r="M59" s="36">
        <v>55</v>
      </c>
      <c r="N59" s="36">
        <v>149</v>
      </c>
      <c r="O59" s="36">
        <v>16</v>
      </c>
      <c r="P59" s="36">
        <v>12</v>
      </c>
      <c r="Q59" s="36">
        <v>12</v>
      </c>
      <c r="R59" s="36">
        <v>49</v>
      </c>
      <c r="S59" s="36">
        <v>12</v>
      </c>
      <c r="T59" s="36">
        <v>1</v>
      </c>
    </row>
    <row r="60" spans="1:20" ht="30" x14ac:dyDescent="0.25">
      <c r="B60" s="144"/>
      <c r="C60" s="100" t="s">
        <v>82</v>
      </c>
      <c r="D60" s="36">
        <f>D58-D59</f>
        <v>121</v>
      </c>
      <c r="E60" s="36">
        <f t="shared" ref="E60:T60" si="14">E58-E59</f>
        <v>-1</v>
      </c>
      <c r="F60" s="36">
        <f t="shared" si="14"/>
        <v>6</v>
      </c>
      <c r="G60" s="36">
        <f t="shared" si="14"/>
        <v>10</v>
      </c>
      <c r="H60" s="36">
        <f t="shared" si="14"/>
        <v>10</v>
      </c>
      <c r="I60" s="36">
        <f t="shared" si="14"/>
        <v>10</v>
      </c>
      <c r="J60" s="36">
        <f t="shared" si="14"/>
        <v>12</v>
      </c>
      <c r="K60" s="36">
        <f t="shared" si="14"/>
        <v>-5</v>
      </c>
      <c r="L60" s="36">
        <f t="shared" si="14"/>
        <v>14</v>
      </c>
      <c r="M60" s="36">
        <f t="shared" si="14"/>
        <v>35</v>
      </c>
      <c r="N60" s="36">
        <f t="shared" si="14"/>
        <v>44</v>
      </c>
      <c r="O60" s="36">
        <f t="shared" si="14"/>
        <v>8</v>
      </c>
      <c r="P60" s="36">
        <f t="shared" si="14"/>
        <v>3</v>
      </c>
      <c r="Q60" s="36">
        <f t="shared" si="14"/>
        <v>-1</v>
      </c>
      <c r="R60" s="36">
        <f t="shared" si="14"/>
        <v>17</v>
      </c>
      <c r="S60" s="36">
        <f t="shared" si="14"/>
        <v>7</v>
      </c>
      <c r="T60" s="36">
        <f t="shared" si="14"/>
        <v>0</v>
      </c>
    </row>
  </sheetData>
  <mergeCells count="56">
    <mergeCell ref="A54:A59"/>
    <mergeCell ref="B54:B55"/>
    <mergeCell ref="R50:R53"/>
    <mergeCell ref="S50:S53"/>
    <mergeCell ref="O50:O53"/>
    <mergeCell ref="Q50:Q53"/>
    <mergeCell ref="B58:B60"/>
    <mergeCell ref="T50:T53"/>
    <mergeCell ref="P51:P53"/>
    <mergeCell ref="D48:D53"/>
    <mergeCell ref="E48:T48"/>
    <mergeCell ref="E49:E53"/>
    <mergeCell ref="G49:G53"/>
    <mergeCell ref="I49:I53"/>
    <mergeCell ref="J49:K49"/>
    <mergeCell ref="L49:L53"/>
    <mergeCell ref="M49:M53"/>
    <mergeCell ref="N49:N53"/>
    <mergeCell ref="O49:T49"/>
    <mergeCell ref="F50:F53"/>
    <mergeCell ref="H50:H53"/>
    <mergeCell ref="J50:J53"/>
    <mergeCell ref="K50:K53"/>
    <mergeCell ref="A4:Y4"/>
    <mergeCell ref="AD8:AE8"/>
    <mergeCell ref="AF8:AG8"/>
    <mergeCell ref="J6:M7"/>
    <mergeCell ref="N6:Q7"/>
    <mergeCell ref="J8:K8"/>
    <mergeCell ref="L8:M8"/>
    <mergeCell ref="N8:O8"/>
    <mergeCell ref="P8:Q8"/>
    <mergeCell ref="AB8:AC8"/>
    <mergeCell ref="X8:Y8"/>
    <mergeCell ref="F5:R5"/>
    <mergeCell ref="AH8:AI8"/>
    <mergeCell ref="AJ8:AK8"/>
    <mergeCell ref="A6:A9"/>
    <mergeCell ref="R6:U7"/>
    <mergeCell ref="V6:Y7"/>
    <mergeCell ref="R8:S8"/>
    <mergeCell ref="T8:U8"/>
    <mergeCell ref="V8:W8"/>
    <mergeCell ref="F6:I7"/>
    <mergeCell ref="F8:G8"/>
    <mergeCell ref="H8:I8"/>
    <mergeCell ref="B6:E7"/>
    <mergeCell ref="B8:C8"/>
    <mergeCell ref="D8:E8"/>
    <mergeCell ref="Z8:AA8"/>
    <mergeCell ref="AX8:AY8"/>
    <mergeCell ref="AN8:AO8"/>
    <mergeCell ref="AP8:AQ8"/>
    <mergeCell ref="AT8:AU8"/>
    <mergeCell ref="AV8:AW8"/>
    <mergeCell ref="AR8:AS8"/>
  </mergeCells>
  <pageMargins left="0.7" right="0.7" top="0.75" bottom="0.75" header="0.3" footer="0.3"/>
  <pageSetup paperSize="9" scale="53" orientation="landscape" verticalDpi="0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2018-03-29T12:34:00Z</dcterms:modified>
</cp:coreProperties>
</file>