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40" yWindow="345" windowWidth="13200" windowHeight="12525" activeTab="1"/>
  </bookViews>
  <sheets>
    <sheet name="абс" sheetId="1" r:id="rId1"/>
    <sheet name="на 100 тыс" sheetId="2" r:id="rId2"/>
    <sheet name="Лист1" sheetId="3" r:id="rId3"/>
    <sheet name="Лист2" sheetId="4" r:id="rId4"/>
  </sheets>
  <definedNames>
    <definedName name="_xlnm.Print_Area" localSheetId="0">'абс'!$A$1:$AQ$44</definedName>
    <definedName name="_xlnm.Print_Area" localSheetId="1">'на 100 тыс'!$A$2:$AP$46</definedName>
  </definedNames>
  <calcPr fullCalcOnLoad="1"/>
</workbook>
</file>

<file path=xl/sharedStrings.xml><?xml version="1.0" encoding="utf-8"?>
<sst xmlns="http://schemas.openxmlformats.org/spreadsheetml/2006/main" count="356" uniqueCount="93">
  <si>
    <t>Территории</t>
  </si>
  <si>
    <t>Алнашский р-н</t>
  </si>
  <si>
    <t>Балезинский р-н</t>
  </si>
  <si>
    <t>Вавожский р-н</t>
  </si>
  <si>
    <t>Воткинский р-н</t>
  </si>
  <si>
    <t>Глазовский р-н</t>
  </si>
  <si>
    <t>Граховский р-н</t>
  </si>
  <si>
    <t>Дебесский р-н</t>
  </si>
  <si>
    <t>Завьяловский р-н</t>
  </si>
  <si>
    <t>Игринский р-н</t>
  </si>
  <si>
    <t>Камбарский р-н</t>
  </si>
  <si>
    <t>Каракулинский р-н</t>
  </si>
  <si>
    <t>Кезский р-н</t>
  </si>
  <si>
    <t>Кизнерский р-н</t>
  </si>
  <si>
    <t>Киясовский р-н</t>
  </si>
  <si>
    <t>Красногорский р-н</t>
  </si>
  <si>
    <t>М-Пургинский р-н</t>
  </si>
  <si>
    <t>Можгинский р-н</t>
  </si>
  <si>
    <t>Сарапульский р-н</t>
  </si>
  <si>
    <t>Селтинский р-н</t>
  </si>
  <si>
    <t>Сюмсинский р-н</t>
  </si>
  <si>
    <t>Увинский р-н</t>
  </si>
  <si>
    <t>Шарканский р-н</t>
  </si>
  <si>
    <t>Юкаменский р-н</t>
  </si>
  <si>
    <t>Як-Бодьинский р-н</t>
  </si>
  <si>
    <t>Ярский р-н</t>
  </si>
  <si>
    <t>Итого по районам</t>
  </si>
  <si>
    <t>г.Ижевск</t>
  </si>
  <si>
    <t>г.Воткинск</t>
  </si>
  <si>
    <t>г.Глазов</t>
  </si>
  <si>
    <t>г.Можга</t>
  </si>
  <si>
    <t>г.Сарапул</t>
  </si>
  <si>
    <t>Итого по городам</t>
  </si>
  <si>
    <t>г.Можга+Можгин.р-н</t>
  </si>
  <si>
    <t>Итого по УР</t>
  </si>
  <si>
    <t>Новообразования</t>
  </si>
  <si>
    <t>всего</t>
  </si>
  <si>
    <t xml:space="preserve">из них злокачественные </t>
  </si>
  <si>
    <t>Сердечно-сосудистые заболевания</t>
  </si>
  <si>
    <t>ИБС</t>
  </si>
  <si>
    <t>в т.ч.ОИМ</t>
  </si>
  <si>
    <t>ЦВБ</t>
  </si>
  <si>
    <t>в т.ч.ОНМК</t>
  </si>
  <si>
    <t>Несчастные случаи, травмы и отравления</t>
  </si>
  <si>
    <t>в т.ч. ДТП</t>
  </si>
  <si>
    <t>суициды</t>
  </si>
  <si>
    <t>Симптомы, признаки и др.отклонения от нормы</t>
  </si>
  <si>
    <t>Болезни органов пищеварения</t>
  </si>
  <si>
    <t>Болезни органов дыхания</t>
  </si>
  <si>
    <t>Туберкулез</t>
  </si>
  <si>
    <t>население</t>
  </si>
  <si>
    <t>ПФО</t>
  </si>
  <si>
    <t>РФ</t>
  </si>
  <si>
    <t>старость</t>
  </si>
  <si>
    <t>Сахарный диабет</t>
  </si>
  <si>
    <t>Пневмонии</t>
  </si>
  <si>
    <t>доля старости</t>
  </si>
  <si>
    <t>доля с/м</t>
  </si>
  <si>
    <t>всего умерло</t>
  </si>
  <si>
    <t>Болезни нервной системы</t>
  </si>
  <si>
    <t>Психические болезни</t>
  </si>
  <si>
    <t>глазов+район</t>
  </si>
  <si>
    <t>1 мес 2018</t>
  </si>
  <si>
    <t>2 мес 2018</t>
  </si>
  <si>
    <t>3 мес 2018</t>
  </si>
  <si>
    <t>4 мес 2018</t>
  </si>
  <si>
    <t>5 мес 2018</t>
  </si>
  <si>
    <t>6 мес 2018</t>
  </si>
  <si>
    <t>7 мес 2018</t>
  </si>
  <si>
    <t>8 мес 2018</t>
  </si>
  <si>
    <t>9 мес 2018</t>
  </si>
  <si>
    <t>10 мес 2018</t>
  </si>
  <si>
    <t>11 мес 2018</t>
  </si>
  <si>
    <t>12 мес 2018</t>
  </si>
  <si>
    <t>воткинск+район</t>
  </si>
  <si>
    <t>Структура смертности за 8 месяцев 2017 - 2018 года</t>
  </si>
  <si>
    <t>БСК</t>
  </si>
  <si>
    <t>г.Глазов+район</t>
  </si>
  <si>
    <t>г.Воткинск+район</t>
  </si>
  <si>
    <t>г.Можга+район</t>
  </si>
  <si>
    <t>м</t>
  </si>
  <si>
    <t>г</t>
  </si>
  <si>
    <t>в</t>
  </si>
  <si>
    <t>Прочие классы</t>
  </si>
  <si>
    <t>Эндокринология</t>
  </si>
  <si>
    <t>Болезни эндокринной системы</t>
  </si>
  <si>
    <t>сарапул+рн</t>
  </si>
  <si>
    <t>Число умерших от некоторых причин в разрезе территорий Удмуртской Республики за 9 месяцев 2017- 2018гг.</t>
  </si>
  <si>
    <t>за 9 месяцев</t>
  </si>
  <si>
    <t>Смертность населения за 2013, 2014, 2015,2017, 9 месяцев 2018 года</t>
  </si>
  <si>
    <t>Число умерших от некоторых причин в разрезе территорий Удмуртской Республики за 2013, 2014, 2015 , 2017 и 9 месяцев 2018 года</t>
  </si>
  <si>
    <t>умерло всего 9 мес 2017</t>
  </si>
  <si>
    <t>-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</si>
</sst>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6" fontId="0" fillId="0" borderId="19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0" fontId="1" fillId="0" borderId="0" xfId="0" applyFont="1" applyAlignment="1">
      <alignment/>
    </xf>
    <xf numFmtId="176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76" fontId="0" fillId="0" borderId="34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/>
    </xf>
    <xf numFmtId="1" fontId="1" fillId="0" borderId="35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35" xfId="0" applyNumberFormat="1" applyFont="1" applyBorder="1" applyAlignment="1">
      <alignment horizontal="center"/>
    </xf>
    <xf numFmtId="176" fontId="0" fillId="0" borderId="28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176" fontId="0" fillId="0" borderId="38" xfId="0" applyNumberFormat="1" applyBorder="1" applyAlignment="1">
      <alignment horizontal="center"/>
    </xf>
    <xf numFmtId="176" fontId="0" fillId="0" borderId="39" xfId="0" applyNumberFormat="1" applyBorder="1" applyAlignment="1">
      <alignment horizontal="center"/>
    </xf>
    <xf numFmtId="176" fontId="0" fillId="0" borderId="40" xfId="0" applyNumberForma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42" xfId="0" applyFont="1" applyBorder="1" applyAlignment="1">
      <alignment/>
    </xf>
    <xf numFmtId="176" fontId="1" fillId="33" borderId="43" xfId="0" applyNumberFormat="1" applyFont="1" applyFill="1" applyBorder="1" applyAlignment="1">
      <alignment horizontal="center"/>
    </xf>
    <xf numFmtId="176" fontId="1" fillId="33" borderId="44" xfId="0" applyNumberFormat="1" applyFont="1" applyFill="1" applyBorder="1" applyAlignment="1">
      <alignment horizontal="center"/>
    </xf>
    <xf numFmtId="176" fontId="1" fillId="33" borderId="45" xfId="0" applyNumberFormat="1" applyFont="1" applyFill="1" applyBorder="1" applyAlignment="1">
      <alignment horizontal="center"/>
    </xf>
    <xf numFmtId="176" fontId="1" fillId="33" borderId="46" xfId="0" applyNumberFormat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48" xfId="0" applyBorder="1" applyAlignment="1">
      <alignment horizontal="center"/>
    </xf>
    <xf numFmtId="176" fontId="0" fillId="0" borderId="16" xfId="0" applyNumberFormat="1" applyBorder="1" applyAlignment="1">
      <alignment/>
    </xf>
    <xf numFmtId="176" fontId="1" fillId="0" borderId="33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76" fontId="1" fillId="0" borderId="32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0" fillId="0" borderId="50" xfId="0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26" xfId="0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/>
    </xf>
    <xf numFmtId="1" fontId="0" fillId="0" borderId="51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0" fontId="1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41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43" xfId="0" applyBorder="1" applyAlignment="1">
      <alignment/>
    </xf>
    <xf numFmtId="0" fontId="0" fillId="0" borderId="21" xfId="0" applyBorder="1" applyAlignment="1">
      <alignment/>
    </xf>
    <xf numFmtId="176" fontId="1" fillId="0" borderId="56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center"/>
    </xf>
    <xf numFmtId="176" fontId="0" fillId="0" borderId="14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0" fontId="0" fillId="0" borderId="42" xfId="0" applyBorder="1" applyAlignment="1">
      <alignment horizontal="center"/>
    </xf>
    <xf numFmtId="176" fontId="0" fillId="0" borderId="57" xfId="0" applyNumberFormat="1" applyBorder="1" applyAlignment="1">
      <alignment horizontal="center"/>
    </xf>
    <xf numFmtId="0" fontId="1" fillId="0" borderId="5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2" xfId="0" applyFont="1" applyBorder="1" applyAlignment="1">
      <alignment/>
    </xf>
    <xf numFmtId="176" fontId="1" fillId="0" borderId="29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horizontal="center"/>
    </xf>
    <xf numFmtId="176" fontId="1" fillId="33" borderId="0" xfId="0" applyNumberFormat="1" applyFont="1" applyFill="1" applyBorder="1" applyAlignment="1">
      <alignment horizontal="center"/>
    </xf>
    <xf numFmtId="176" fontId="1" fillId="33" borderId="42" xfId="0" applyNumberFormat="1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1" xfId="0" applyBorder="1" applyAlignment="1">
      <alignment/>
    </xf>
    <xf numFmtId="1" fontId="1" fillId="0" borderId="62" xfId="0" applyNumberFormat="1" applyFont="1" applyBorder="1" applyAlignment="1">
      <alignment horizontal="center"/>
    </xf>
    <xf numFmtId="0" fontId="0" fillId="0" borderId="58" xfId="0" applyFont="1" applyFill="1" applyBorder="1" applyAlignment="1">
      <alignment/>
    </xf>
    <xf numFmtId="1" fontId="0" fillId="0" borderId="0" xfId="0" applyNumberFormat="1" applyAlignment="1">
      <alignment horizontal="center"/>
    </xf>
    <xf numFmtId="176" fontId="1" fillId="33" borderId="35" xfId="0" applyNumberFormat="1" applyFont="1" applyFill="1" applyBorder="1" applyAlignment="1">
      <alignment horizontal="center"/>
    </xf>
    <xf numFmtId="176" fontId="0" fillId="0" borderId="13" xfId="0" applyNumberFormat="1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176" fontId="1" fillId="0" borderId="29" xfId="0" applyNumberFormat="1" applyFont="1" applyFill="1" applyBorder="1" applyAlignment="1">
      <alignment horizontal="center"/>
    </xf>
    <xf numFmtId="176" fontId="1" fillId="0" borderId="30" xfId="0" applyNumberFormat="1" applyFont="1" applyFill="1" applyBorder="1" applyAlignment="1">
      <alignment horizontal="center"/>
    </xf>
    <xf numFmtId="176" fontId="0" fillId="0" borderId="23" xfId="0" applyNumberFormat="1" applyFill="1" applyBorder="1" applyAlignment="1">
      <alignment horizontal="center"/>
    </xf>
    <xf numFmtId="176" fontId="1" fillId="0" borderId="24" xfId="0" applyNumberFormat="1" applyFon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1" fillId="0" borderId="56" xfId="0" applyNumberFormat="1" applyFon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6" fontId="1" fillId="0" borderId="36" xfId="0" applyNumberFormat="1" applyFont="1" applyBorder="1" applyAlignment="1">
      <alignment horizontal="center"/>
    </xf>
    <xf numFmtId="1" fontId="0" fillId="0" borderId="59" xfId="0" applyNumberFormat="1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4" xfId="0" applyBorder="1" applyAlignment="1">
      <alignment horizontal="center"/>
    </xf>
    <xf numFmtId="176" fontId="0" fillId="0" borderId="16" xfId="0" applyNumberFormat="1" applyFill="1" applyBorder="1" applyAlignment="1">
      <alignment horizontal="center"/>
    </xf>
    <xf numFmtId="176" fontId="0" fillId="0" borderId="27" xfId="0" applyNumberFormat="1" applyFill="1" applyBorder="1" applyAlignment="1">
      <alignment horizontal="center"/>
    </xf>
    <xf numFmtId="176" fontId="0" fillId="0" borderId="6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 horizontal="center"/>
    </xf>
    <xf numFmtId="176" fontId="0" fillId="0" borderId="21" xfId="0" applyNumberFormat="1" applyFill="1" applyBorder="1" applyAlignment="1">
      <alignment horizontal="center"/>
    </xf>
    <xf numFmtId="176" fontId="0" fillId="0" borderId="66" xfId="0" applyNumberForma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176" fontId="0" fillId="0" borderId="65" xfId="0" applyNumberFormat="1" applyBorder="1" applyAlignment="1">
      <alignment horizontal="center"/>
    </xf>
    <xf numFmtId="176" fontId="0" fillId="0" borderId="67" xfId="0" applyNumberFormat="1" applyFill="1" applyBorder="1" applyAlignment="1">
      <alignment horizontal="center"/>
    </xf>
    <xf numFmtId="176" fontId="0" fillId="0" borderId="50" xfId="0" applyNumberFormat="1" applyFill="1" applyBorder="1" applyAlignment="1">
      <alignment horizontal="center"/>
    </xf>
    <xf numFmtId="176" fontId="0" fillId="0" borderId="51" xfId="0" applyNumberFormat="1" applyFill="1" applyBorder="1" applyAlignment="1">
      <alignment horizontal="center"/>
    </xf>
    <xf numFmtId="176" fontId="0" fillId="0" borderId="67" xfId="0" applyNumberFormat="1" applyBorder="1" applyAlignment="1">
      <alignment horizontal="center"/>
    </xf>
    <xf numFmtId="176" fontId="1" fillId="0" borderId="33" xfId="0" applyNumberFormat="1" applyFont="1" applyBorder="1" applyAlignment="1">
      <alignment/>
    </xf>
    <xf numFmtId="176" fontId="1" fillId="33" borderId="49" xfId="0" applyNumberFormat="1" applyFont="1" applyFill="1" applyBorder="1" applyAlignment="1">
      <alignment horizontal="center"/>
    </xf>
    <xf numFmtId="176" fontId="1" fillId="33" borderId="57" xfId="0" applyNumberFormat="1" applyFont="1" applyFill="1" applyBorder="1" applyAlignment="1">
      <alignment horizontal="center"/>
    </xf>
    <xf numFmtId="176" fontId="1" fillId="33" borderId="38" xfId="0" applyNumberFormat="1" applyFont="1" applyFill="1" applyBorder="1" applyAlignment="1">
      <alignment horizontal="center"/>
    </xf>
    <xf numFmtId="176" fontId="1" fillId="33" borderId="39" xfId="0" applyNumberFormat="1" applyFont="1" applyFill="1" applyBorder="1" applyAlignment="1">
      <alignment horizontal="center"/>
    </xf>
    <xf numFmtId="176" fontId="1" fillId="33" borderId="68" xfId="0" applyNumberFormat="1" applyFont="1" applyFill="1" applyBorder="1" applyAlignment="1">
      <alignment horizontal="center"/>
    </xf>
    <xf numFmtId="176" fontId="1" fillId="33" borderId="58" xfId="0" applyNumberFormat="1" applyFont="1" applyFill="1" applyBorder="1" applyAlignment="1">
      <alignment horizontal="center"/>
    </xf>
    <xf numFmtId="176" fontId="0" fillId="0" borderId="47" xfId="0" applyNumberFormat="1" applyFill="1" applyBorder="1" applyAlignment="1">
      <alignment horizontal="center"/>
    </xf>
    <xf numFmtId="176" fontId="0" fillId="0" borderId="29" xfId="0" applyNumberFormat="1" applyFill="1" applyBorder="1" applyAlignment="1">
      <alignment horizontal="center"/>
    </xf>
    <xf numFmtId="176" fontId="0" fillId="0" borderId="63" xfId="0" applyNumberFormat="1" applyFill="1" applyBorder="1" applyAlignment="1">
      <alignment horizontal="center"/>
    </xf>
    <xf numFmtId="176" fontId="0" fillId="0" borderId="69" xfId="0" applyNumberFormat="1" applyBorder="1" applyAlignment="1">
      <alignment horizontal="center"/>
    </xf>
    <xf numFmtId="176" fontId="0" fillId="0" borderId="70" xfId="0" applyNumberFormat="1" applyBorder="1" applyAlignment="1">
      <alignment horizontal="center"/>
    </xf>
    <xf numFmtId="176" fontId="1" fillId="0" borderId="71" xfId="0" applyNumberFormat="1" applyFont="1" applyBorder="1" applyAlignment="1">
      <alignment horizontal="center"/>
    </xf>
    <xf numFmtId="176" fontId="0" fillId="0" borderId="72" xfId="0" applyNumberFormat="1" applyBorder="1" applyAlignment="1">
      <alignment horizontal="center"/>
    </xf>
    <xf numFmtId="176" fontId="0" fillId="0" borderId="68" xfId="0" applyNumberFormat="1" applyBorder="1" applyAlignment="1">
      <alignment horizontal="center"/>
    </xf>
    <xf numFmtId="176" fontId="0" fillId="0" borderId="36" xfId="0" applyNumberFormat="1" applyBorder="1" applyAlignment="1">
      <alignment horizontal="center"/>
    </xf>
    <xf numFmtId="176" fontId="0" fillId="0" borderId="47" xfId="0" applyNumberFormat="1" applyBorder="1" applyAlignment="1">
      <alignment horizontal="center"/>
    </xf>
    <xf numFmtId="176" fontId="0" fillId="0" borderId="29" xfId="0" applyNumberFormat="1" applyBorder="1" applyAlignment="1">
      <alignment horizontal="center"/>
    </xf>
    <xf numFmtId="176" fontId="0" fillId="0" borderId="30" xfId="0" applyNumberFormat="1" applyBorder="1" applyAlignment="1">
      <alignment horizontal="center"/>
    </xf>
    <xf numFmtId="176" fontId="0" fillId="0" borderId="38" xfId="0" applyNumberFormat="1" applyFill="1" applyBorder="1" applyAlignment="1">
      <alignment horizontal="center"/>
    </xf>
    <xf numFmtId="176" fontId="0" fillId="0" borderId="66" xfId="0" applyNumberFormat="1" applyFill="1" applyBorder="1" applyAlignment="1">
      <alignment horizontal="center"/>
    </xf>
    <xf numFmtId="176" fontId="0" fillId="0" borderId="73" xfId="0" applyNumberFormat="1" applyFill="1" applyBorder="1" applyAlignment="1">
      <alignment horizontal="center"/>
    </xf>
    <xf numFmtId="176" fontId="0" fillId="0" borderId="68" xfId="0" applyNumberFormat="1" applyFill="1" applyBorder="1" applyAlignment="1">
      <alignment horizontal="center"/>
    </xf>
    <xf numFmtId="176" fontId="0" fillId="0" borderId="73" xfId="0" applyNumberFormat="1" applyBorder="1" applyAlignment="1">
      <alignment horizontal="center"/>
    </xf>
    <xf numFmtId="176" fontId="0" fillId="0" borderId="63" xfId="0" applyNumberFormat="1" applyBorder="1" applyAlignment="1">
      <alignment horizontal="center"/>
    </xf>
    <xf numFmtId="176" fontId="0" fillId="0" borderId="64" xfId="0" applyNumberFormat="1" applyBorder="1" applyAlignment="1">
      <alignment horizontal="center"/>
    </xf>
    <xf numFmtId="176" fontId="0" fillId="0" borderId="74" xfId="0" applyNumberFormat="1" applyBorder="1" applyAlignment="1">
      <alignment horizontal="center"/>
    </xf>
    <xf numFmtId="0" fontId="1" fillId="0" borderId="75" xfId="0" applyFont="1" applyBorder="1" applyAlignment="1">
      <alignment/>
    </xf>
    <xf numFmtId="0" fontId="0" fillId="0" borderId="29" xfId="0" applyBorder="1" applyAlignment="1">
      <alignment/>
    </xf>
    <xf numFmtId="176" fontId="0" fillId="0" borderId="36" xfId="0" applyNumberFormat="1" applyFill="1" applyBorder="1" applyAlignment="1">
      <alignment horizontal="center"/>
    </xf>
    <xf numFmtId="176" fontId="0" fillId="0" borderId="31" xfId="0" applyNumberFormat="1" applyFill="1" applyBorder="1" applyAlignment="1">
      <alignment horizontal="center"/>
    </xf>
    <xf numFmtId="176" fontId="0" fillId="0" borderId="31" xfId="0" applyNumberFormat="1" applyBorder="1" applyAlignment="1">
      <alignment horizontal="center"/>
    </xf>
    <xf numFmtId="176" fontId="1" fillId="0" borderId="39" xfId="0" applyNumberFormat="1" applyFont="1" applyBorder="1" applyAlignment="1">
      <alignment horizontal="center"/>
    </xf>
    <xf numFmtId="176" fontId="0" fillId="0" borderId="76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176" fontId="1" fillId="0" borderId="38" xfId="0" applyNumberFormat="1" applyFont="1" applyBorder="1" applyAlignment="1">
      <alignment horizontal="center"/>
    </xf>
    <xf numFmtId="176" fontId="1" fillId="0" borderId="39" xfId="0" applyNumberFormat="1" applyFont="1" applyFill="1" applyBorder="1" applyAlignment="1">
      <alignment horizontal="center"/>
    </xf>
    <xf numFmtId="176" fontId="1" fillId="0" borderId="57" xfId="0" applyNumberFormat="1" applyFont="1" applyBorder="1" applyAlignment="1">
      <alignment horizontal="center"/>
    </xf>
    <xf numFmtId="176" fontId="1" fillId="33" borderId="71" xfId="0" applyNumberFormat="1" applyFont="1" applyFill="1" applyBorder="1" applyAlignment="1">
      <alignment horizontal="center"/>
    </xf>
    <xf numFmtId="176" fontId="1" fillId="0" borderId="49" xfId="0" applyNumberFormat="1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176" fontId="1" fillId="0" borderId="44" xfId="0" applyNumberFormat="1" applyFont="1" applyFill="1" applyBorder="1" applyAlignment="1">
      <alignment horizontal="center"/>
    </xf>
    <xf numFmtId="176" fontId="1" fillId="0" borderId="46" xfId="0" applyNumberFormat="1" applyFont="1" applyFill="1" applyBorder="1" applyAlignment="1">
      <alignment horizontal="center"/>
    </xf>
    <xf numFmtId="176" fontId="1" fillId="0" borderId="43" xfId="0" applyNumberFormat="1" applyFont="1" applyFill="1" applyBorder="1" applyAlignment="1">
      <alignment horizontal="center"/>
    </xf>
    <xf numFmtId="0" fontId="1" fillId="0" borderId="81" xfId="0" applyFont="1" applyFill="1" applyBorder="1" applyAlignment="1">
      <alignment/>
    </xf>
    <xf numFmtId="0" fontId="1" fillId="0" borderId="82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176" fontId="1" fillId="0" borderId="45" xfId="0" applyNumberFormat="1" applyFont="1" applyFill="1" applyBorder="1" applyAlignment="1">
      <alignment horizontal="center"/>
    </xf>
    <xf numFmtId="176" fontId="1" fillId="0" borderId="82" xfId="0" applyNumberFormat="1" applyFont="1" applyFill="1" applyBorder="1" applyAlignment="1">
      <alignment horizontal="center"/>
    </xf>
    <xf numFmtId="176" fontId="1" fillId="33" borderId="29" xfId="0" applyNumberFormat="1" applyFont="1" applyFill="1" applyBorder="1" applyAlignment="1">
      <alignment horizontal="center"/>
    </xf>
    <xf numFmtId="176" fontId="1" fillId="33" borderId="30" xfId="0" applyNumberFormat="1" applyFont="1" applyFill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3" xfId="0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6" xfId="0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76" fontId="0" fillId="0" borderId="22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65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60" xfId="0" applyNumberFormat="1" applyBorder="1" applyAlignment="1">
      <alignment/>
    </xf>
    <xf numFmtId="176" fontId="0" fillId="0" borderId="62" xfId="0" applyNumberFormat="1" applyBorder="1" applyAlignment="1">
      <alignment/>
    </xf>
    <xf numFmtId="176" fontId="0" fillId="0" borderId="84" xfId="0" applyNumberFormat="1" applyBorder="1" applyAlignment="1">
      <alignment/>
    </xf>
    <xf numFmtId="176" fontId="0" fillId="0" borderId="56" xfId="0" applyNumberFormat="1" applyBorder="1" applyAlignment="1">
      <alignment/>
    </xf>
    <xf numFmtId="176" fontId="1" fillId="33" borderId="54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" fontId="0" fillId="0" borderId="60" xfId="0" applyNumberFormat="1" applyBorder="1" applyAlignment="1">
      <alignment horizontal="center"/>
    </xf>
    <xf numFmtId="0" fontId="0" fillId="0" borderId="62" xfId="0" applyBorder="1" applyAlignment="1">
      <alignment/>
    </xf>
    <xf numFmtId="0" fontId="1" fillId="0" borderId="14" xfId="0" applyFont="1" applyFill="1" applyBorder="1" applyAlignment="1">
      <alignment wrapText="1"/>
    </xf>
    <xf numFmtId="0" fontId="0" fillId="0" borderId="77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1" fontId="1" fillId="0" borderId="24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1" fillId="0" borderId="58" xfId="0" applyNumberFormat="1" applyFon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0" fillId="0" borderId="56" xfId="0" applyNumberFormat="1" applyFont="1" applyBorder="1" applyAlignment="1">
      <alignment horizontal="center"/>
    </xf>
    <xf numFmtId="176" fontId="1" fillId="0" borderId="35" xfId="0" applyNumberFormat="1" applyFont="1" applyBorder="1" applyAlignment="1">
      <alignment/>
    </xf>
    <xf numFmtId="176" fontId="0" fillId="0" borderId="0" xfId="0" applyNumberFormat="1" applyBorder="1" applyAlignment="1">
      <alignment horizontal="center"/>
    </xf>
    <xf numFmtId="0" fontId="0" fillId="0" borderId="75" xfId="0" applyFill="1" applyBorder="1" applyAlignment="1">
      <alignment/>
    </xf>
    <xf numFmtId="176" fontId="0" fillId="0" borderId="61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8" xfId="0" applyNumberFormat="1" applyBorder="1" applyAlignment="1">
      <alignment/>
    </xf>
    <xf numFmtId="0" fontId="0" fillId="0" borderId="22" xfId="0" applyBorder="1" applyAlignment="1">
      <alignment/>
    </xf>
    <xf numFmtId="176" fontId="0" fillId="0" borderId="50" xfId="0" applyNumberFormat="1" applyBorder="1" applyAlignment="1">
      <alignment/>
    </xf>
    <xf numFmtId="176" fontId="0" fillId="0" borderId="67" xfId="0" applyNumberFormat="1" applyBorder="1" applyAlignment="1">
      <alignment/>
    </xf>
    <xf numFmtId="176" fontId="0" fillId="0" borderId="51" xfId="0" applyNumberFormat="1" applyBorder="1" applyAlignment="1">
      <alignment/>
    </xf>
    <xf numFmtId="176" fontId="0" fillId="0" borderId="83" xfId="0" applyNumberFormat="1" applyBorder="1" applyAlignment="1">
      <alignment/>
    </xf>
    <xf numFmtId="176" fontId="0" fillId="0" borderId="59" xfId="0" applyNumberFormat="1" applyBorder="1" applyAlignment="1">
      <alignment/>
    </xf>
    <xf numFmtId="176" fontId="1" fillId="0" borderId="20" xfId="0" applyNumberFormat="1" applyFont="1" applyBorder="1" applyAlignment="1">
      <alignment/>
    </xf>
    <xf numFmtId="176" fontId="1" fillId="0" borderId="62" xfId="0" applyNumberFormat="1" applyFont="1" applyBorder="1" applyAlignment="1">
      <alignment/>
    </xf>
    <xf numFmtId="176" fontId="1" fillId="0" borderId="56" xfId="0" applyNumberFormat="1" applyFont="1" applyBorder="1" applyAlignment="1">
      <alignment/>
    </xf>
    <xf numFmtId="0" fontId="0" fillId="0" borderId="78" xfId="0" applyFont="1" applyBorder="1" applyAlignment="1">
      <alignment/>
    </xf>
    <xf numFmtId="0" fontId="5" fillId="0" borderId="78" xfId="0" applyFont="1" applyFill="1" applyBorder="1" applyAlignment="1">
      <alignment/>
    </xf>
    <xf numFmtId="0" fontId="0" fillId="0" borderId="80" xfId="0" applyFont="1" applyBorder="1" applyAlignment="1">
      <alignment/>
    </xf>
    <xf numFmtId="0" fontId="1" fillId="0" borderId="85" xfId="0" applyFont="1" applyBorder="1" applyAlignment="1">
      <alignment/>
    </xf>
    <xf numFmtId="0" fontId="4" fillId="0" borderId="78" xfId="0" applyFont="1" applyBorder="1" applyAlignment="1">
      <alignment/>
    </xf>
    <xf numFmtId="0" fontId="4" fillId="0" borderId="78" xfId="0" applyFont="1" applyFill="1" applyBorder="1" applyAlignment="1">
      <alignment/>
    </xf>
    <xf numFmtId="176" fontId="4" fillId="0" borderId="67" xfId="0" applyNumberFormat="1" applyFont="1" applyBorder="1" applyAlignment="1">
      <alignment/>
    </xf>
    <xf numFmtId="176" fontId="4" fillId="0" borderId="50" xfId="0" applyNumberFormat="1" applyFont="1" applyBorder="1" applyAlignment="1">
      <alignment/>
    </xf>
    <xf numFmtId="176" fontId="4" fillId="0" borderId="51" xfId="0" applyNumberFormat="1" applyFont="1" applyBorder="1" applyAlignment="1">
      <alignment/>
    </xf>
    <xf numFmtId="176" fontId="4" fillId="0" borderId="83" xfId="0" applyNumberFormat="1" applyFont="1" applyBorder="1" applyAlignment="1">
      <alignment/>
    </xf>
    <xf numFmtId="176" fontId="4" fillId="0" borderId="59" xfId="0" applyNumberFormat="1" applyFont="1" applyBorder="1" applyAlignment="1">
      <alignment/>
    </xf>
    <xf numFmtId="1" fontId="1" fillId="0" borderId="25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67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1" fontId="1" fillId="0" borderId="41" xfId="0" applyNumberFormat="1" applyFont="1" applyBorder="1" applyAlignment="1">
      <alignment horizontal="center"/>
    </xf>
    <xf numFmtId="1" fontId="1" fillId="0" borderId="49" xfId="0" applyNumberFormat="1" applyFont="1" applyBorder="1" applyAlignment="1">
      <alignment horizontal="center"/>
    </xf>
    <xf numFmtId="1" fontId="1" fillId="0" borderId="57" xfId="0" applyNumberFormat="1" applyFont="1" applyBorder="1" applyAlignment="1">
      <alignment horizontal="center"/>
    </xf>
    <xf numFmtId="176" fontId="1" fillId="33" borderId="75" xfId="0" applyNumberFormat="1" applyFont="1" applyFill="1" applyBorder="1" applyAlignment="1">
      <alignment horizontal="center"/>
    </xf>
    <xf numFmtId="176" fontId="1" fillId="33" borderId="25" xfId="0" applyNumberFormat="1" applyFont="1" applyFill="1" applyBorder="1" applyAlignment="1">
      <alignment horizontal="center"/>
    </xf>
    <xf numFmtId="1" fontId="1" fillId="0" borderId="85" xfId="0" applyNumberFormat="1" applyFont="1" applyBorder="1" applyAlignment="1">
      <alignment horizontal="center"/>
    </xf>
    <xf numFmtId="1" fontId="1" fillId="0" borderId="71" xfId="0" applyNumberFormat="1" applyFont="1" applyBorder="1" applyAlignment="1">
      <alignment horizontal="center"/>
    </xf>
    <xf numFmtId="1" fontId="1" fillId="0" borderId="71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48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1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68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75" xfId="0" applyFont="1" applyBorder="1" applyAlignment="1">
      <alignment horizontal="center" wrapText="1"/>
    </xf>
    <xf numFmtId="0" fontId="1" fillId="0" borderId="86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" fillId="0" borderId="71" xfId="0" applyFont="1" applyBorder="1" applyAlignment="1">
      <alignment horizontal="center"/>
    </xf>
    <xf numFmtId="0" fontId="0" fillId="0" borderId="66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86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72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" fillId="0" borderId="22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33" borderId="75" xfId="0" applyFont="1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58" xfId="0" applyNumberFormat="1" applyBorder="1" applyAlignment="1">
      <alignment horizontal="center" wrapText="1"/>
    </xf>
    <xf numFmtId="0" fontId="0" fillId="0" borderId="40" xfId="0" applyNumberForma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87" xfId="0" applyBorder="1" applyAlignment="1">
      <alignment horizontal="center"/>
    </xf>
    <xf numFmtId="0" fontId="1" fillId="0" borderId="5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71" xfId="0" applyBorder="1" applyAlignment="1">
      <alignment horizontal="center"/>
    </xf>
    <xf numFmtId="0" fontId="1" fillId="0" borderId="77" xfId="0" applyFont="1" applyBorder="1" applyAlignment="1">
      <alignment horizontal="center" wrapText="1"/>
    </xf>
    <xf numFmtId="0" fontId="1" fillId="0" borderId="85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4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46"/>
  <sheetViews>
    <sheetView view="pageBreakPreview" zoomScaleSheetLayoutView="100" zoomScalePageLayoutView="0" workbookViewId="0" topLeftCell="A1">
      <pane xSplit="1" ySplit="6" topLeftCell="Q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25" sqref="AF25"/>
    </sheetView>
  </sheetViews>
  <sheetFormatPr defaultColWidth="8.875" defaultRowHeight="12.75"/>
  <cols>
    <col min="1" max="1" width="19.375" style="0" customWidth="1"/>
    <col min="2" max="15" width="8.875" style="0" customWidth="1"/>
    <col min="16" max="21" width="8.75390625" style="0" customWidth="1"/>
    <col min="22" max="22" width="19.625" style="0" customWidth="1"/>
    <col min="23" max="28" width="8.875" style="0" customWidth="1"/>
  </cols>
  <sheetData>
    <row r="2" spans="1:28" ht="15.75">
      <c r="A2" s="323" t="s">
        <v>87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</row>
    <row r="3" spans="6:14" ht="13.5" thickBot="1">
      <c r="F3" s="294"/>
      <c r="G3" s="294"/>
      <c r="H3" s="294"/>
      <c r="I3" s="294"/>
      <c r="J3" s="294"/>
      <c r="K3" s="294"/>
      <c r="L3" s="294"/>
      <c r="M3" s="294"/>
      <c r="N3" s="294"/>
    </row>
    <row r="4" spans="1:42" ht="28.5" customHeight="1" thickBot="1">
      <c r="A4" s="309" t="s">
        <v>0</v>
      </c>
      <c r="B4" s="312" t="s">
        <v>35</v>
      </c>
      <c r="C4" s="313"/>
      <c r="D4" s="313"/>
      <c r="E4" s="326"/>
      <c r="F4" s="312" t="s">
        <v>38</v>
      </c>
      <c r="G4" s="313"/>
      <c r="H4" s="313"/>
      <c r="I4" s="313"/>
      <c r="J4" s="313"/>
      <c r="K4" s="313"/>
      <c r="L4" s="313"/>
      <c r="M4" s="313"/>
      <c r="N4" s="313"/>
      <c r="O4" s="313"/>
      <c r="P4" s="301" t="s">
        <v>49</v>
      </c>
      <c r="Q4" s="302"/>
      <c r="R4" s="305" t="s">
        <v>48</v>
      </c>
      <c r="S4" s="306"/>
      <c r="T4" s="305" t="s">
        <v>55</v>
      </c>
      <c r="U4" s="316"/>
      <c r="V4" s="309" t="s">
        <v>0</v>
      </c>
      <c r="W4" s="312" t="s">
        <v>43</v>
      </c>
      <c r="X4" s="313"/>
      <c r="Y4" s="313"/>
      <c r="Z4" s="313"/>
      <c r="AA4" s="313"/>
      <c r="AB4" s="326"/>
      <c r="AC4" s="305" t="s">
        <v>47</v>
      </c>
      <c r="AD4" s="306"/>
      <c r="AE4" s="305" t="s">
        <v>59</v>
      </c>
      <c r="AF4" s="316"/>
      <c r="AG4" s="306" t="s">
        <v>60</v>
      </c>
      <c r="AH4" s="316"/>
      <c r="AI4" s="305" t="s">
        <v>46</v>
      </c>
      <c r="AJ4" s="306"/>
      <c r="AK4" s="306"/>
      <c r="AL4" s="316"/>
      <c r="AM4" s="94"/>
      <c r="AN4" s="95"/>
      <c r="AO4" s="290" t="s">
        <v>84</v>
      </c>
      <c r="AP4" s="291"/>
    </row>
    <row r="5" spans="1:42" s="1" customFormat="1" ht="12.75" customHeight="1" thickBot="1">
      <c r="A5" s="310"/>
      <c r="B5" s="329" t="s">
        <v>36</v>
      </c>
      <c r="C5" s="330"/>
      <c r="D5" s="327" t="s">
        <v>37</v>
      </c>
      <c r="E5" s="328"/>
      <c r="F5" s="295" t="s">
        <v>36</v>
      </c>
      <c r="G5" s="296"/>
      <c r="H5" s="324" t="s">
        <v>39</v>
      </c>
      <c r="I5" s="296"/>
      <c r="J5" s="324" t="s">
        <v>40</v>
      </c>
      <c r="K5" s="296"/>
      <c r="L5" s="324" t="s">
        <v>41</v>
      </c>
      <c r="M5" s="296"/>
      <c r="N5" s="325" t="s">
        <v>42</v>
      </c>
      <c r="O5" s="325"/>
      <c r="P5" s="303"/>
      <c r="Q5" s="304"/>
      <c r="R5" s="307"/>
      <c r="S5" s="308"/>
      <c r="T5" s="307"/>
      <c r="U5" s="317"/>
      <c r="V5" s="310"/>
      <c r="W5" s="297" t="s">
        <v>36</v>
      </c>
      <c r="X5" s="298"/>
      <c r="Y5" s="299" t="s">
        <v>44</v>
      </c>
      <c r="Z5" s="298"/>
      <c r="AA5" s="299" t="s">
        <v>45</v>
      </c>
      <c r="AB5" s="300"/>
      <c r="AC5" s="318"/>
      <c r="AD5" s="319"/>
      <c r="AE5" s="318"/>
      <c r="AF5" s="320"/>
      <c r="AG5" s="319"/>
      <c r="AH5" s="320"/>
      <c r="AI5" s="321" t="s">
        <v>36</v>
      </c>
      <c r="AJ5" s="322"/>
      <c r="AK5" s="314" t="s">
        <v>53</v>
      </c>
      <c r="AL5" s="315"/>
      <c r="AM5" s="314" t="s">
        <v>54</v>
      </c>
      <c r="AN5" s="315"/>
      <c r="AO5" s="292"/>
      <c r="AP5" s="293"/>
    </row>
    <row r="6" spans="1:42" ht="13.5" thickBot="1">
      <c r="A6" s="311"/>
      <c r="B6" s="59">
        <v>2017</v>
      </c>
      <c r="C6" s="131">
        <v>2018</v>
      </c>
      <c r="D6" s="59">
        <v>2017</v>
      </c>
      <c r="E6" s="131">
        <v>2018</v>
      </c>
      <c r="F6" s="30">
        <v>2017</v>
      </c>
      <c r="G6" s="31">
        <v>2018</v>
      </c>
      <c r="H6" s="30">
        <v>2017</v>
      </c>
      <c r="I6" s="31">
        <v>2018</v>
      </c>
      <c r="J6" s="30">
        <v>2017</v>
      </c>
      <c r="K6" s="31">
        <v>2018</v>
      </c>
      <c r="L6" s="30">
        <v>2017</v>
      </c>
      <c r="M6" s="31">
        <v>2018</v>
      </c>
      <c r="N6" s="30">
        <v>2017</v>
      </c>
      <c r="O6" s="32">
        <v>2018</v>
      </c>
      <c r="P6" s="59">
        <v>2017</v>
      </c>
      <c r="Q6" s="131">
        <v>2018</v>
      </c>
      <c r="R6" s="30">
        <v>2017</v>
      </c>
      <c r="S6" s="31">
        <v>2018</v>
      </c>
      <c r="T6" s="30">
        <v>2017</v>
      </c>
      <c r="U6" s="32">
        <v>2018</v>
      </c>
      <c r="V6" s="311"/>
      <c r="W6" s="59">
        <v>2017</v>
      </c>
      <c r="X6" s="131">
        <v>2018</v>
      </c>
      <c r="Y6" s="59">
        <v>2017</v>
      </c>
      <c r="Z6" s="131">
        <v>2018</v>
      </c>
      <c r="AA6" s="59">
        <v>2017</v>
      </c>
      <c r="AB6" s="135">
        <v>2018</v>
      </c>
      <c r="AC6" s="30">
        <v>2017</v>
      </c>
      <c r="AD6" s="31">
        <v>2018</v>
      </c>
      <c r="AE6" s="30">
        <v>2017</v>
      </c>
      <c r="AF6" s="31">
        <v>2018</v>
      </c>
      <c r="AG6" s="59">
        <v>2017</v>
      </c>
      <c r="AH6" s="131">
        <v>2018</v>
      </c>
      <c r="AI6" s="30">
        <v>2017</v>
      </c>
      <c r="AJ6" s="31">
        <v>2018</v>
      </c>
      <c r="AK6" s="59">
        <v>2017</v>
      </c>
      <c r="AL6" s="135">
        <v>2018</v>
      </c>
      <c r="AM6" s="59">
        <v>2017</v>
      </c>
      <c r="AN6" s="135">
        <v>2018</v>
      </c>
      <c r="AO6" s="30">
        <v>2017</v>
      </c>
      <c r="AP6" s="32">
        <v>2018</v>
      </c>
    </row>
    <row r="7" spans="1:42" ht="12.75">
      <c r="A7" s="26" t="s">
        <v>1</v>
      </c>
      <c r="B7" s="18">
        <v>26</v>
      </c>
      <c r="C7" s="206">
        <v>16</v>
      </c>
      <c r="D7" s="28">
        <v>26</v>
      </c>
      <c r="E7" s="207">
        <v>15</v>
      </c>
      <c r="F7" s="204">
        <v>84</v>
      </c>
      <c r="G7" s="239">
        <v>68</v>
      </c>
      <c r="H7" s="27">
        <v>53</v>
      </c>
      <c r="I7" s="239">
        <v>39</v>
      </c>
      <c r="J7" s="27">
        <v>3</v>
      </c>
      <c r="K7" s="239">
        <v>1</v>
      </c>
      <c r="L7" s="27">
        <v>17</v>
      </c>
      <c r="M7" s="239">
        <v>20</v>
      </c>
      <c r="N7" s="27">
        <v>13</v>
      </c>
      <c r="O7" s="41">
        <v>17</v>
      </c>
      <c r="P7" s="18">
        <v>1</v>
      </c>
      <c r="Q7" s="212"/>
      <c r="R7" s="204">
        <v>9</v>
      </c>
      <c r="S7" s="27">
        <v>9</v>
      </c>
      <c r="T7" s="41">
        <v>1</v>
      </c>
      <c r="U7" s="40">
        <v>1</v>
      </c>
      <c r="V7" s="2" t="s">
        <v>1</v>
      </c>
      <c r="W7" s="18">
        <v>33</v>
      </c>
      <c r="X7" s="28">
        <v>28</v>
      </c>
      <c r="Y7" s="28">
        <v>3</v>
      </c>
      <c r="Z7" s="28">
        <v>4</v>
      </c>
      <c r="AA7" s="28">
        <v>11</v>
      </c>
      <c r="AB7" s="212">
        <v>6</v>
      </c>
      <c r="AC7" s="204">
        <v>9</v>
      </c>
      <c r="AD7" s="41">
        <v>8</v>
      </c>
      <c r="AE7" s="18">
        <v>22</v>
      </c>
      <c r="AF7" s="215">
        <v>39</v>
      </c>
      <c r="AG7" s="18">
        <v>0</v>
      </c>
      <c r="AH7" s="212">
        <v>5</v>
      </c>
      <c r="AI7" s="204">
        <v>19</v>
      </c>
      <c r="AJ7" s="41">
        <v>22</v>
      </c>
      <c r="AK7" s="18">
        <v>18</v>
      </c>
      <c r="AL7" s="215">
        <v>20</v>
      </c>
      <c r="AM7" s="18">
        <v>7</v>
      </c>
      <c r="AN7" s="212">
        <v>5</v>
      </c>
      <c r="AO7" s="204">
        <v>7</v>
      </c>
      <c r="AP7" s="40">
        <v>5</v>
      </c>
    </row>
    <row r="8" spans="1:42" ht="12.75">
      <c r="A8" s="3" t="s">
        <v>2</v>
      </c>
      <c r="B8" s="19">
        <v>50</v>
      </c>
      <c r="C8" s="15">
        <v>39</v>
      </c>
      <c r="D8" s="25">
        <v>50</v>
      </c>
      <c r="E8" s="17">
        <v>39</v>
      </c>
      <c r="F8" s="113">
        <v>129</v>
      </c>
      <c r="G8" s="15">
        <v>133</v>
      </c>
      <c r="H8" s="25">
        <v>50</v>
      </c>
      <c r="I8" s="15">
        <v>82</v>
      </c>
      <c r="J8" s="25">
        <v>3</v>
      </c>
      <c r="K8" s="15">
        <v>10</v>
      </c>
      <c r="L8" s="25">
        <v>39</v>
      </c>
      <c r="M8" s="15">
        <v>22</v>
      </c>
      <c r="N8" s="25">
        <v>18</v>
      </c>
      <c r="O8" s="29">
        <v>14</v>
      </c>
      <c r="P8" s="19">
        <v>3</v>
      </c>
      <c r="Q8" s="20">
        <v>6</v>
      </c>
      <c r="R8" s="113">
        <v>15</v>
      </c>
      <c r="S8" s="25">
        <v>24</v>
      </c>
      <c r="T8" s="29">
        <v>3</v>
      </c>
      <c r="U8" s="20">
        <v>3</v>
      </c>
      <c r="V8" s="3" t="s">
        <v>2</v>
      </c>
      <c r="W8" s="19">
        <v>35</v>
      </c>
      <c r="X8" s="25">
        <v>47</v>
      </c>
      <c r="Y8" s="25">
        <v>4</v>
      </c>
      <c r="Z8" s="25">
        <v>4</v>
      </c>
      <c r="AA8" s="25">
        <v>14</v>
      </c>
      <c r="AB8" s="20">
        <v>11</v>
      </c>
      <c r="AC8" s="113">
        <v>27</v>
      </c>
      <c r="AD8" s="29">
        <v>15</v>
      </c>
      <c r="AE8" s="19">
        <v>6</v>
      </c>
      <c r="AF8" s="29">
        <v>6</v>
      </c>
      <c r="AG8" s="19">
        <v>12</v>
      </c>
      <c r="AH8" s="20">
        <v>20</v>
      </c>
      <c r="AI8" s="113">
        <v>23</v>
      </c>
      <c r="AJ8" s="29">
        <v>27</v>
      </c>
      <c r="AK8" s="19">
        <v>23</v>
      </c>
      <c r="AL8" s="29">
        <v>25</v>
      </c>
      <c r="AM8" s="19">
        <v>13</v>
      </c>
      <c r="AN8" s="20">
        <v>14</v>
      </c>
      <c r="AO8" s="113">
        <v>13</v>
      </c>
      <c r="AP8" s="20">
        <v>14</v>
      </c>
    </row>
    <row r="9" spans="1:42" ht="12.75">
      <c r="A9" s="3" t="s">
        <v>3</v>
      </c>
      <c r="B9" s="19">
        <v>17</v>
      </c>
      <c r="C9" s="15">
        <v>21</v>
      </c>
      <c r="D9" s="25">
        <v>17</v>
      </c>
      <c r="E9" s="17">
        <v>21</v>
      </c>
      <c r="F9" s="113">
        <v>72</v>
      </c>
      <c r="G9" s="15">
        <v>66</v>
      </c>
      <c r="H9" s="25">
        <v>35</v>
      </c>
      <c r="I9" s="15">
        <v>37</v>
      </c>
      <c r="J9" s="25">
        <v>5</v>
      </c>
      <c r="K9" s="15">
        <v>1</v>
      </c>
      <c r="L9" s="25">
        <v>19</v>
      </c>
      <c r="M9" s="15">
        <v>19</v>
      </c>
      <c r="N9" s="25">
        <v>15</v>
      </c>
      <c r="O9" s="29">
        <v>10</v>
      </c>
      <c r="P9" s="19"/>
      <c r="Q9" s="20">
        <v>1</v>
      </c>
      <c r="R9" s="113">
        <v>10</v>
      </c>
      <c r="S9" s="25">
        <v>10</v>
      </c>
      <c r="T9" s="29">
        <v>3</v>
      </c>
      <c r="U9" s="20">
        <v>3</v>
      </c>
      <c r="V9" s="3" t="s">
        <v>3</v>
      </c>
      <c r="W9" s="19">
        <v>24</v>
      </c>
      <c r="X9" s="25">
        <v>21</v>
      </c>
      <c r="Y9" s="25">
        <v>3</v>
      </c>
      <c r="Z9" s="25">
        <v>6</v>
      </c>
      <c r="AA9" s="25">
        <v>6</v>
      </c>
      <c r="AB9" s="20">
        <v>7</v>
      </c>
      <c r="AC9" s="113">
        <v>9</v>
      </c>
      <c r="AD9" s="29">
        <v>8</v>
      </c>
      <c r="AE9" s="19">
        <v>5</v>
      </c>
      <c r="AF9" s="29">
        <v>3</v>
      </c>
      <c r="AG9" s="19">
        <v>8</v>
      </c>
      <c r="AH9" s="20">
        <v>3</v>
      </c>
      <c r="AI9" s="113">
        <v>9</v>
      </c>
      <c r="AJ9" s="29">
        <v>16</v>
      </c>
      <c r="AK9" s="19">
        <v>9</v>
      </c>
      <c r="AL9" s="29">
        <v>14</v>
      </c>
      <c r="AM9" s="19">
        <v>5</v>
      </c>
      <c r="AN9" s="20">
        <v>5</v>
      </c>
      <c r="AO9" s="113">
        <v>5</v>
      </c>
      <c r="AP9" s="20">
        <v>5</v>
      </c>
    </row>
    <row r="10" spans="1:42" ht="12.75">
      <c r="A10" s="3" t="s">
        <v>4</v>
      </c>
      <c r="B10" s="19">
        <v>27</v>
      </c>
      <c r="C10" s="15">
        <v>27</v>
      </c>
      <c r="D10" s="25">
        <v>27</v>
      </c>
      <c r="E10" s="17">
        <v>26</v>
      </c>
      <c r="F10" s="113">
        <v>74</v>
      </c>
      <c r="G10" s="15">
        <v>81</v>
      </c>
      <c r="H10" s="25">
        <v>31</v>
      </c>
      <c r="I10" s="15">
        <v>38</v>
      </c>
      <c r="J10" s="25"/>
      <c r="K10" s="15">
        <v>1</v>
      </c>
      <c r="L10" s="25">
        <v>27</v>
      </c>
      <c r="M10" s="15">
        <v>29</v>
      </c>
      <c r="N10" s="25">
        <v>12</v>
      </c>
      <c r="O10" s="29">
        <v>11</v>
      </c>
      <c r="P10" s="19">
        <v>3</v>
      </c>
      <c r="Q10" s="20">
        <v>5</v>
      </c>
      <c r="R10" s="113">
        <v>9</v>
      </c>
      <c r="S10" s="25">
        <v>5</v>
      </c>
      <c r="T10" s="29">
        <v>2</v>
      </c>
      <c r="U10" s="20"/>
      <c r="V10" s="3" t="s">
        <v>4</v>
      </c>
      <c r="W10" s="19">
        <v>29</v>
      </c>
      <c r="X10" s="25">
        <v>29</v>
      </c>
      <c r="Y10" s="25">
        <v>5</v>
      </c>
      <c r="Z10" s="25">
        <v>5</v>
      </c>
      <c r="AA10" s="25">
        <v>9</v>
      </c>
      <c r="AB10" s="20">
        <v>5</v>
      </c>
      <c r="AC10" s="113">
        <v>12</v>
      </c>
      <c r="AD10" s="29">
        <v>19</v>
      </c>
      <c r="AE10" s="19">
        <v>40</v>
      </c>
      <c r="AF10" s="29">
        <v>40</v>
      </c>
      <c r="AG10" s="19">
        <v>0</v>
      </c>
      <c r="AH10" s="20">
        <v>0</v>
      </c>
      <c r="AI10" s="113">
        <v>4</v>
      </c>
      <c r="AJ10" s="29">
        <v>4</v>
      </c>
      <c r="AK10" s="19">
        <v>3</v>
      </c>
      <c r="AL10" s="29">
        <v>2</v>
      </c>
      <c r="AM10" s="19">
        <v>4</v>
      </c>
      <c r="AN10" s="20">
        <v>5</v>
      </c>
      <c r="AO10" s="113">
        <v>5</v>
      </c>
      <c r="AP10" s="20">
        <v>5</v>
      </c>
    </row>
    <row r="11" spans="1:42" ht="12.75">
      <c r="A11" s="3" t="s">
        <v>5</v>
      </c>
      <c r="B11" s="19">
        <v>25</v>
      </c>
      <c r="C11" s="15">
        <v>17</v>
      </c>
      <c r="D11" s="25">
        <v>25</v>
      </c>
      <c r="E11" s="17">
        <v>17</v>
      </c>
      <c r="F11" s="113">
        <v>81</v>
      </c>
      <c r="G11" s="15">
        <v>81</v>
      </c>
      <c r="H11" s="25">
        <v>25</v>
      </c>
      <c r="I11" s="15">
        <v>36</v>
      </c>
      <c r="J11" s="25">
        <v>2</v>
      </c>
      <c r="K11" s="15">
        <v>6</v>
      </c>
      <c r="L11" s="25">
        <v>46</v>
      </c>
      <c r="M11" s="15">
        <v>35</v>
      </c>
      <c r="N11" s="25">
        <v>13</v>
      </c>
      <c r="O11" s="29">
        <v>8</v>
      </c>
      <c r="P11" s="19">
        <v>1</v>
      </c>
      <c r="Q11" s="20"/>
      <c r="R11" s="113">
        <v>12</v>
      </c>
      <c r="S11" s="25">
        <v>12</v>
      </c>
      <c r="T11" s="29">
        <v>1</v>
      </c>
      <c r="U11" s="20">
        <v>2</v>
      </c>
      <c r="V11" s="3" t="s">
        <v>5</v>
      </c>
      <c r="W11" s="19">
        <v>27</v>
      </c>
      <c r="X11" s="25">
        <v>36</v>
      </c>
      <c r="Y11" s="25">
        <v>2</v>
      </c>
      <c r="Z11" s="25">
        <v>4</v>
      </c>
      <c r="AA11" s="25">
        <v>7</v>
      </c>
      <c r="AB11" s="20">
        <v>9</v>
      </c>
      <c r="AC11" s="113">
        <v>13</v>
      </c>
      <c r="AD11" s="29">
        <v>24</v>
      </c>
      <c r="AE11" s="19">
        <v>3</v>
      </c>
      <c r="AF11" s="29">
        <v>5</v>
      </c>
      <c r="AG11" s="19">
        <v>14</v>
      </c>
      <c r="AH11" s="20">
        <v>14</v>
      </c>
      <c r="AI11" s="113">
        <v>9</v>
      </c>
      <c r="AJ11" s="29">
        <v>19</v>
      </c>
      <c r="AK11" s="19">
        <v>6</v>
      </c>
      <c r="AL11" s="29">
        <v>16</v>
      </c>
      <c r="AM11" s="19">
        <v>8</v>
      </c>
      <c r="AN11" s="20">
        <v>8</v>
      </c>
      <c r="AO11" s="113">
        <v>8</v>
      </c>
      <c r="AP11" s="20">
        <v>8</v>
      </c>
    </row>
    <row r="12" spans="1:42" ht="12.75">
      <c r="A12" s="3" t="s">
        <v>6</v>
      </c>
      <c r="B12" s="19">
        <v>10</v>
      </c>
      <c r="C12" s="15">
        <v>19</v>
      </c>
      <c r="D12" s="25">
        <v>10</v>
      </c>
      <c r="E12" s="17">
        <v>19</v>
      </c>
      <c r="F12" s="113">
        <v>37</v>
      </c>
      <c r="G12" s="15">
        <v>35</v>
      </c>
      <c r="H12" s="25">
        <v>17</v>
      </c>
      <c r="I12" s="15">
        <v>17</v>
      </c>
      <c r="J12" s="25">
        <v>2</v>
      </c>
      <c r="K12" s="15">
        <v>2</v>
      </c>
      <c r="L12" s="25">
        <v>11</v>
      </c>
      <c r="M12" s="15">
        <v>9</v>
      </c>
      <c r="N12" s="25">
        <v>6</v>
      </c>
      <c r="O12" s="29">
        <v>9</v>
      </c>
      <c r="P12" s="19"/>
      <c r="Q12" s="20"/>
      <c r="R12" s="113">
        <v>5</v>
      </c>
      <c r="S12" s="25">
        <v>5</v>
      </c>
      <c r="T12" s="29">
        <v>3</v>
      </c>
      <c r="U12" s="20">
        <v>1</v>
      </c>
      <c r="V12" s="3" t="s">
        <v>6</v>
      </c>
      <c r="W12" s="19">
        <v>12</v>
      </c>
      <c r="X12" s="25">
        <v>19</v>
      </c>
      <c r="Y12" s="25">
        <v>1</v>
      </c>
      <c r="Z12" s="25"/>
      <c r="AA12" s="25">
        <v>2</v>
      </c>
      <c r="AB12" s="20">
        <v>4</v>
      </c>
      <c r="AC12" s="113">
        <v>5</v>
      </c>
      <c r="AD12" s="29">
        <v>7</v>
      </c>
      <c r="AE12" s="19">
        <v>2</v>
      </c>
      <c r="AF12" s="29">
        <v>6</v>
      </c>
      <c r="AG12" s="19">
        <v>16</v>
      </c>
      <c r="AH12" s="20">
        <v>21</v>
      </c>
      <c r="AI12" s="113">
        <v>5</v>
      </c>
      <c r="AJ12" s="29">
        <v>4</v>
      </c>
      <c r="AK12" s="19">
        <v>5</v>
      </c>
      <c r="AL12" s="29">
        <v>3</v>
      </c>
      <c r="AM12" s="19"/>
      <c r="AN12" s="20">
        <v>2</v>
      </c>
      <c r="AO12" s="113" t="s">
        <v>92</v>
      </c>
      <c r="AP12" s="20">
        <v>2</v>
      </c>
    </row>
    <row r="13" spans="1:42" ht="12.75">
      <c r="A13" s="3" t="s">
        <v>7</v>
      </c>
      <c r="B13" s="19">
        <v>19</v>
      </c>
      <c r="C13" s="15">
        <v>17</v>
      </c>
      <c r="D13" s="25">
        <v>19</v>
      </c>
      <c r="E13" s="17">
        <v>17</v>
      </c>
      <c r="F13" s="113">
        <v>39</v>
      </c>
      <c r="G13" s="15">
        <v>42</v>
      </c>
      <c r="H13" s="25">
        <v>17</v>
      </c>
      <c r="I13" s="15">
        <v>25</v>
      </c>
      <c r="J13" s="25">
        <v>3</v>
      </c>
      <c r="K13" s="15">
        <v>2</v>
      </c>
      <c r="L13" s="25">
        <v>16</v>
      </c>
      <c r="M13" s="15">
        <v>15</v>
      </c>
      <c r="N13" s="25">
        <v>12</v>
      </c>
      <c r="O13" s="29">
        <v>12</v>
      </c>
      <c r="P13" s="19">
        <v>2</v>
      </c>
      <c r="Q13" s="20"/>
      <c r="R13" s="113">
        <v>10</v>
      </c>
      <c r="S13" s="25">
        <v>5</v>
      </c>
      <c r="T13" s="29">
        <v>1</v>
      </c>
      <c r="U13" s="20">
        <v>1</v>
      </c>
      <c r="V13" s="3" t="s">
        <v>7</v>
      </c>
      <c r="W13" s="19">
        <v>20</v>
      </c>
      <c r="X13" s="25">
        <v>13</v>
      </c>
      <c r="Y13" s="25">
        <v>3</v>
      </c>
      <c r="Z13" s="25"/>
      <c r="AA13" s="25">
        <v>7</v>
      </c>
      <c r="AB13" s="20">
        <v>3</v>
      </c>
      <c r="AC13" s="113">
        <v>9</v>
      </c>
      <c r="AD13" s="29">
        <v>6</v>
      </c>
      <c r="AE13" s="19">
        <v>1</v>
      </c>
      <c r="AF13" s="29">
        <v>2</v>
      </c>
      <c r="AG13" s="19">
        <v>7</v>
      </c>
      <c r="AH13" s="20">
        <v>17</v>
      </c>
      <c r="AI13" s="113">
        <v>8</v>
      </c>
      <c r="AJ13" s="29">
        <v>11</v>
      </c>
      <c r="AK13" s="19">
        <v>8</v>
      </c>
      <c r="AL13" s="29">
        <v>9</v>
      </c>
      <c r="AM13" s="19">
        <v>4</v>
      </c>
      <c r="AN13" s="20">
        <v>2</v>
      </c>
      <c r="AO13" s="113">
        <v>4</v>
      </c>
      <c r="AP13" s="20">
        <v>2</v>
      </c>
    </row>
    <row r="14" spans="1:42" ht="12.75">
      <c r="A14" s="3" t="s">
        <v>8</v>
      </c>
      <c r="B14" s="19">
        <v>90</v>
      </c>
      <c r="C14" s="15">
        <v>82</v>
      </c>
      <c r="D14" s="25">
        <v>88</v>
      </c>
      <c r="E14" s="17">
        <v>81</v>
      </c>
      <c r="F14" s="113">
        <v>259</v>
      </c>
      <c r="G14" s="15">
        <v>242</v>
      </c>
      <c r="H14" s="25">
        <v>170</v>
      </c>
      <c r="I14" s="15">
        <v>143</v>
      </c>
      <c r="J14" s="25">
        <v>13</v>
      </c>
      <c r="K14" s="15">
        <v>19</v>
      </c>
      <c r="L14" s="25">
        <v>43</v>
      </c>
      <c r="M14" s="15">
        <v>65</v>
      </c>
      <c r="N14" s="25">
        <v>34</v>
      </c>
      <c r="O14" s="29">
        <v>39</v>
      </c>
      <c r="P14" s="19">
        <v>1</v>
      </c>
      <c r="Q14" s="20">
        <v>1</v>
      </c>
      <c r="R14" s="113">
        <v>30</v>
      </c>
      <c r="S14" s="25">
        <v>20</v>
      </c>
      <c r="T14" s="29">
        <v>13</v>
      </c>
      <c r="U14" s="20">
        <v>5</v>
      </c>
      <c r="V14" s="3" t="s">
        <v>8</v>
      </c>
      <c r="W14" s="19">
        <v>61</v>
      </c>
      <c r="X14" s="25">
        <v>66</v>
      </c>
      <c r="Y14" s="25"/>
      <c r="Z14" s="25">
        <v>7</v>
      </c>
      <c r="AA14" s="25">
        <v>23</v>
      </c>
      <c r="AB14" s="20">
        <v>10</v>
      </c>
      <c r="AC14" s="113">
        <v>27</v>
      </c>
      <c r="AD14" s="29">
        <v>37</v>
      </c>
      <c r="AE14" s="19">
        <v>3</v>
      </c>
      <c r="AF14" s="29">
        <v>4</v>
      </c>
      <c r="AG14" s="19">
        <v>57</v>
      </c>
      <c r="AH14" s="20">
        <v>57</v>
      </c>
      <c r="AI14" s="113">
        <v>21</v>
      </c>
      <c r="AJ14" s="29">
        <v>21</v>
      </c>
      <c r="AK14" s="19">
        <v>11</v>
      </c>
      <c r="AL14" s="29">
        <v>12</v>
      </c>
      <c r="AM14" s="19">
        <v>7</v>
      </c>
      <c r="AN14" s="20">
        <v>6</v>
      </c>
      <c r="AO14" s="113">
        <v>8</v>
      </c>
      <c r="AP14" s="20">
        <v>6</v>
      </c>
    </row>
    <row r="15" spans="1:42" ht="12.75">
      <c r="A15" s="3" t="s">
        <v>9</v>
      </c>
      <c r="B15" s="19">
        <v>56</v>
      </c>
      <c r="C15" s="15">
        <v>57</v>
      </c>
      <c r="D15" s="25">
        <v>56</v>
      </c>
      <c r="E15" s="17">
        <v>57</v>
      </c>
      <c r="F15" s="113">
        <v>115</v>
      </c>
      <c r="G15" s="15">
        <v>129</v>
      </c>
      <c r="H15" s="25">
        <v>59</v>
      </c>
      <c r="I15" s="15">
        <v>60</v>
      </c>
      <c r="J15" s="25">
        <v>7</v>
      </c>
      <c r="K15" s="15">
        <v>6</v>
      </c>
      <c r="L15" s="25">
        <v>38</v>
      </c>
      <c r="M15" s="15">
        <v>50</v>
      </c>
      <c r="N15" s="25">
        <v>24</v>
      </c>
      <c r="O15" s="29">
        <v>26</v>
      </c>
      <c r="P15" s="19">
        <v>1</v>
      </c>
      <c r="Q15" s="20">
        <v>2</v>
      </c>
      <c r="R15" s="113">
        <v>17</v>
      </c>
      <c r="S15" s="25">
        <v>21</v>
      </c>
      <c r="T15" s="29">
        <v>7</v>
      </c>
      <c r="U15" s="20">
        <v>3</v>
      </c>
      <c r="V15" s="3" t="s">
        <v>9</v>
      </c>
      <c r="W15" s="19">
        <v>54</v>
      </c>
      <c r="X15" s="25">
        <v>48</v>
      </c>
      <c r="Y15" s="25">
        <v>4</v>
      </c>
      <c r="Z15" s="25">
        <v>1</v>
      </c>
      <c r="AA15" s="25">
        <v>16</v>
      </c>
      <c r="AB15" s="20">
        <v>16</v>
      </c>
      <c r="AC15" s="113">
        <v>16</v>
      </c>
      <c r="AD15" s="29">
        <v>21</v>
      </c>
      <c r="AE15" s="19">
        <v>18</v>
      </c>
      <c r="AF15" s="29">
        <v>55</v>
      </c>
      <c r="AG15" s="19">
        <v>35</v>
      </c>
      <c r="AH15" s="20">
        <v>15</v>
      </c>
      <c r="AI15" s="113">
        <v>16</v>
      </c>
      <c r="AJ15" s="29">
        <v>21</v>
      </c>
      <c r="AK15" s="19">
        <v>8</v>
      </c>
      <c r="AL15" s="29">
        <v>15</v>
      </c>
      <c r="AM15" s="19">
        <v>23</v>
      </c>
      <c r="AN15" s="20">
        <v>23</v>
      </c>
      <c r="AO15" s="113">
        <v>23</v>
      </c>
      <c r="AP15" s="20">
        <v>23</v>
      </c>
    </row>
    <row r="16" spans="1:42" ht="12.75">
      <c r="A16" s="3" t="s">
        <v>10</v>
      </c>
      <c r="B16" s="19">
        <v>25</v>
      </c>
      <c r="C16" s="15">
        <v>35</v>
      </c>
      <c r="D16" s="25">
        <v>25</v>
      </c>
      <c r="E16" s="17">
        <v>34</v>
      </c>
      <c r="F16" s="113">
        <v>76</v>
      </c>
      <c r="G16" s="15">
        <v>70</v>
      </c>
      <c r="H16" s="25">
        <v>32</v>
      </c>
      <c r="I16" s="15">
        <v>33</v>
      </c>
      <c r="J16" s="25">
        <v>4</v>
      </c>
      <c r="K16" s="15">
        <v>3</v>
      </c>
      <c r="L16" s="25">
        <v>21</v>
      </c>
      <c r="M16" s="15">
        <v>16</v>
      </c>
      <c r="N16" s="25">
        <v>15</v>
      </c>
      <c r="O16" s="29">
        <v>6</v>
      </c>
      <c r="P16" s="19"/>
      <c r="Q16" s="20">
        <v>1</v>
      </c>
      <c r="R16" s="113">
        <v>6</v>
      </c>
      <c r="S16" s="25">
        <v>5</v>
      </c>
      <c r="T16" s="29">
        <v>1</v>
      </c>
      <c r="U16" s="20">
        <v>1</v>
      </c>
      <c r="V16" s="3" t="s">
        <v>10</v>
      </c>
      <c r="W16" s="19">
        <v>30</v>
      </c>
      <c r="X16" s="25">
        <v>29</v>
      </c>
      <c r="Y16" s="25">
        <v>2</v>
      </c>
      <c r="Z16" s="25"/>
      <c r="AA16" s="25">
        <v>11</v>
      </c>
      <c r="AB16" s="20">
        <v>7</v>
      </c>
      <c r="AC16" s="113">
        <v>25</v>
      </c>
      <c r="AD16" s="29">
        <v>17</v>
      </c>
      <c r="AE16" s="19">
        <v>15</v>
      </c>
      <c r="AF16" s="29">
        <v>20</v>
      </c>
      <c r="AG16" s="19">
        <v>15</v>
      </c>
      <c r="AH16" s="20">
        <v>16</v>
      </c>
      <c r="AI16" s="113">
        <v>12</v>
      </c>
      <c r="AJ16" s="29">
        <v>17</v>
      </c>
      <c r="AK16" s="19">
        <v>11</v>
      </c>
      <c r="AL16" s="29">
        <v>16</v>
      </c>
      <c r="AM16" s="19">
        <v>6</v>
      </c>
      <c r="AN16" s="20">
        <v>10</v>
      </c>
      <c r="AO16" s="113">
        <v>6</v>
      </c>
      <c r="AP16" s="20">
        <v>10</v>
      </c>
    </row>
    <row r="17" spans="1:42" ht="12.75">
      <c r="A17" s="3" t="s">
        <v>11</v>
      </c>
      <c r="B17" s="19">
        <v>18</v>
      </c>
      <c r="C17" s="15">
        <v>14</v>
      </c>
      <c r="D17" s="25">
        <v>18</v>
      </c>
      <c r="E17" s="17">
        <v>14</v>
      </c>
      <c r="F17" s="113">
        <v>37</v>
      </c>
      <c r="G17" s="15">
        <v>37</v>
      </c>
      <c r="H17" s="25">
        <v>19</v>
      </c>
      <c r="I17" s="15">
        <v>15</v>
      </c>
      <c r="J17" s="25">
        <v>3</v>
      </c>
      <c r="K17" s="15">
        <v>2</v>
      </c>
      <c r="L17" s="25">
        <v>8</v>
      </c>
      <c r="M17" s="15">
        <v>6</v>
      </c>
      <c r="N17" s="25">
        <v>8</v>
      </c>
      <c r="O17" s="29">
        <v>4</v>
      </c>
      <c r="P17" s="19">
        <v>1</v>
      </c>
      <c r="Q17" s="20">
        <v>1</v>
      </c>
      <c r="R17" s="113">
        <v>6</v>
      </c>
      <c r="S17" s="25">
        <v>3</v>
      </c>
      <c r="T17" s="29">
        <v>1</v>
      </c>
      <c r="U17" s="20"/>
      <c r="V17" s="3" t="s">
        <v>11</v>
      </c>
      <c r="W17" s="19">
        <v>20</v>
      </c>
      <c r="X17" s="25">
        <v>8</v>
      </c>
      <c r="Y17" s="25">
        <v>2</v>
      </c>
      <c r="Z17" s="25">
        <v>1</v>
      </c>
      <c r="AA17" s="25">
        <v>9</v>
      </c>
      <c r="AB17" s="20">
        <v>2</v>
      </c>
      <c r="AC17" s="113">
        <v>6</v>
      </c>
      <c r="AD17" s="29">
        <v>2</v>
      </c>
      <c r="AE17" s="19">
        <v>12</v>
      </c>
      <c r="AF17" s="29">
        <v>13</v>
      </c>
      <c r="AG17" s="19">
        <v>7</v>
      </c>
      <c r="AH17" s="20">
        <v>10</v>
      </c>
      <c r="AI17" s="113">
        <v>5</v>
      </c>
      <c r="AJ17" s="29">
        <v>8</v>
      </c>
      <c r="AK17" s="19">
        <v>5</v>
      </c>
      <c r="AL17" s="29">
        <v>7</v>
      </c>
      <c r="AM17" s="19">
        <v>11</v>
      </c>
      <c r="AN17" s="20">
        <v>11</v>
      </c>
      <c r="AO17" s="113">
        <v>12</v>
      </c>
      <c r="AP17" s="20">
        <v>11</v>
      </c>
    </row>
    <row r="18" spans="1:42" ht="12.75">
      <c r="A18" s="3" t="s">
        <v>12</v>
      </c>
      <c r="B18" s="19">
        <v>27</v>
      </c>
      <c r="C18" s="15">
        <v>41</v>
      </c>
      <c r="D18" s="25">
        <v>27</v>
      </c>
      <c r="E18" s="17">
        <v>41</v>
      </c>
      <c r="F18" s="113">
        <v>91</v>
      </c>
      <c r="G18" s="15">
        <v>83</v>
      </c>
      <c r="H18" s="25">
        <v>45</v>
      </c>
      <c r="I18" s="15">
        <v>45</v>
      </c>
      <c r="J18" s="25">
        <v>9</v>
      </c>
      <c r="K18" s="15">
        <v>4</v>
      </c>
      <c r="L18" s="25">
        <v>39</v>
      </c>
      <c r="M18" s="15">
        <v>24</v>
      </c>
      <c r="N18" s="25">
        <v>16</v>
      </c>
      <c r="O18" s="29">
        <v>23</v>
      </c>
      <c r="P18" s="19">
        <v>1</v>
      </c>
      <c r="Q18" s="20">
        <v>1</v>
      </c>
      <c r="R18" s="113">
        <v>15</v>
      </c>
      <c r="S18" s="25">
        <v>8</v>
      </c>
      <c r="T18" s="29">
        <v>7</v>
      </c>
      <c r="U18" s="20">
        <v>2</v>
      </c>
      <c r="V18" s="3" t="s">
        <v>12</v>
      </c>
      <c r="W18" s="19">
        <v>32</v>
      </c>
      <c r="X18" s="25">
        <v>23</v>
      </c>
      <c r="Y18" s="25">
        <v>3</v>
      </c>
      <c r="Z18" s="25"/>
      <c r="AA18" s="25">
        <v>11</v>
      </c>
      <c r="AB18" s="20">
        <v>11</v>
      </c>
      <c r="AC18" s="113">
        <v>16</v>
      </c>
      <c r="AD18" s="29">
        <v>8</v>
      </c>
      <c r="AE18" s="19">
        <v>11</v>
      </c>
      <c r="AF18" s="29">
        <v>21</v>
      </c>
      <c r="AG18" s="19">
        <v>0</v>
      </c>
      <c r="AH18" s="20">
        <v>2</v>
      </c>
      <c r="AI18" s="113">
        <v>14</v>
      </c>
      <c r="AJ18" s="29">
        <v>20</v>
      </c>
      <c r="AK18" s="19">
        <v>13</v>
      </c>
      <c r="AL18" s="29">
        <v>18</v>
      </c>
      <c r="AM18" s="19">
        <v>1</v>
      </c>
      <c r="AN18" s="20">
        <v>4</v>
      </c>
      <c r="AO18" s="113">
        <v>1</v>
      </c>
      <c r="AP18" s="20">
        <v>4</v>
      </c>
    </row>
    <row r="19" spans="1:42" ht="12.75">
      <c r="A19" s="3" t="s">
        <v>13</v>
      </c>
      <c r="B19" s="19">
        <v>24</v>
      </c>
      <c r="C19" s="15">
        <v>29</v>
      </c>
      <c r="D19" s="25">
        <v>24</v>
      </c>
      <c r="E19" s="17">
        <v>28</v>
      </c>
      <c r="F19" s="113">
        <v>81</v>
      </c>
      <c r="G19" s="15">
        <v>75</v>
      </c>
      <c r="H19" s="25">
        <v>34</v>
      </c>
      <c r="I19" s="15">
        <v>33</v>
      </c>
      <c r="J19" s="25">
        <v>2</v>
      </c>
      <c r="K19" s="15">
        <v>2</v>
      </c>
      <c r="L19" s="25">
        <v>31</v>
      </c>
      <c r="M19" s="15">
        <v>32</v>
      </c>
      <c r="N19" s="25">
        <v>15</v>
      </c>
      <c r="O19" s="29">
        <v>16</v>
      </c>
      <c r="P19" s="19"/>
      <c r="Q19" s="20">
        <v>2</v>
      </c>
      <c r="R19" s="113">
        <v>21</v>
      </c>
      <c r="S19" s="25">
        <v>9</v>
      </c>
      <c r="T19" s="29">
        <v>7</v>
      </c>
      <c r="U19" s="20">
        <v>1</v>
      </c>
      <c r="V19" s="3" t="s">
        <v>13</v>
      </c>
      <c r="W19" s="19">
        <v>26</v>
      </c>
      <c r="X19" s="25">
        <v>27</v>
      </c>
      <c r="Y19" s="25">
        <v>1</v>
      </c>
      <c r="Z19" s="25">
        <v>3</v>
      </c>
      <c r="AA19" s="25">
        <v>7</v>
      </c>
      <c r="AB19" s="20">
        <v>9</v>
      </c>
      <c r="AC19" s="113">
        <v>10</v>
      </c>
      <c r="AD19" s="29">
        <v>9</v>
      </c>
      <c r="AE19" s="19">
        <v>13</v>
      </c>
      <c r="AF19" s="29">
        <v>14</v>
      </c>
      <c r="AG19" s="19">
        <v>18</v>
      </c>
      <c r="AH19" s="20">
        <v>15</v>
      </c>
      <c r="AI19" s="113">
        <v>15</v>
      </c>
      <c r="AJ19" s="29">
        <v>15</v>
      </c>
      <c r="AK19" s="19">
        <v>15</v>
      </c>
      <c r="AL19" s="29">
        <v>14</v>
      </c>
      <c r="AM19" s="19">
        <v>12</v>
      </c>
      <c r="AN19" s="20">
        <v>8</v>
      </c>
      <c r="AO19" s="113">
        <v>12</v>
      </c>
      <c r="AP19" s="20">
        <v>8</v>
      </c>
    </row>
    <row r="20" spans="1:42" ht="12.75">
      <c r="A20" s="3" t="s">
        <v>14</v>
      </c>
      <c r="B20" s="19">
        <v>16</v>
      </c>
      <c r="C20" s="15">
        <v>15</v>
      </c>
      <c r="D20" s="25">
        <v>16</v>
      </c>
      <c r="E20" s="17">
        <v>15</v>
      </c>
      <c r="F20" s="113">
        <v>49</v>
      </c>
      <c r="G20" s="15">
        <v>48</v>
      </c>
      <c r="H20" s="25">
        <v>27</v>
      </c>
      <c r="I20" s="15">
        <v>17</v>
      </c>
      <c r="J20" s="25">
        <v>1</v>
      </c>
      <c r="K20" s="15">
        <v>2</v>
      </c>
      <c r="L20" s="25">
        <v>10</v>
      </c>
      <c r="M20" s="15">
        <v>17</v>
      </c>
      <c r="N20" s="25">
        <v>8</v>
      </c>
      <c r="O20" s="29">
        <v>10</v>
      </c>
      <c r="P20" s="19"/>
      <c r="Q20" s="20"/>
      <c r="R20" s="113">
        <v>7</v>
      </c>
      <c r="S20" s="25">
        <v>8</v>
      </c>
      <c r="T20" s="29">
        <v>5</v>
      </c>
      <c r="U20" s="20">
        <v>1</v>
      </c>
      <c r="V20" s="3" t="s">
        <v>14</v>
      </c>
      <c r="W20" s="19">
        <v>8</v>
      </c>
      <c r="X20" s="25">
        <v>19</v>
      </c>
      <c r="Y20" s="25"/>
      <c r="Z20" s="25">
        <v>1</v>
      </c>
      <c r="AA20" s="25">
        <v>3</v>
      </c>
      <c r="AB20" s="20">
        <v>8</v>
      </c>
      <c r="AC20" s="113">
        <v>7</v>
      </c>
      <c r="AD20" s="29">
        <v>13</v>
      </c>
      <c r="AE20" s="19">
        <v>6</v>
      </c>
      <c r="AF20" s="29">
        <v>12</v>
      </c>
      <c r="AG20" s="19">
        <v>3</v>
      </c>
      <c r="AH20" s="20">
        <v>3</v>
      </c>
      <c r="AI20" s="113">
        <v>12</v>
      </c>
      <c r="AJ20" s="29">
        <v>10</v>
      </c>
      <c r="AK20" s="19">
        <v>7</v>
      </c>
      <c r="AL20" s="29">
        <v>8</v>
      </c>
      <c r="AM20" s="19"/>
      <c r="AN20" s="20">
        <v>2</v>
      </c>
      <c r="AO20" s="113" t="s">
        <v>92</v>
      </c>
      <c r="AP20" s="20">
        <v>2</v>
      </c>
    </row>
    <row r="21" spans="1:42" ht="12.75">
      <c r="A21" s="3" t="s">
        <v>15</v>
      </c>
      <c r="B21" s="19">
        <v>12</v>
      </c>
      <c r="C21" s="15">
        <v>13</v>
      </c>
      <c r="D21" s="25">
        <v>12</v>
      </c>
      <c r="E21" s="17">
        <v>13</v>
      </c>
      <c r="F21" s="113">
        <v>40</v>
      </c>
      <c r="G21" s="15">
        <v>41</v>
      </c>
      <c r="H21" s="25">
        <v>15</v>
      </c>
      <c r="I21" s="15">
        <v>16</v>
      </c>
      <c r="J21" s="25"/>
      <c r="K21" s="15">
        <v>3</v>
      </c>
      <c r="L21" s="25">
        <v>9</v>
      </c>
      <c r="M21" s="15">
        <v>8</v>
      </c>
      <c r="N21" s="25">
        <v>3</v>
      </c>
      <c r="O21" s="29">
        <v>3</v>
      </c>
      <c r="P21" s="19"/>
      <c r="Q21" s="20"/>
      <c r="R21" s="113">
        <v>7</v>
      </c>
      <c r="S21" s="25">
        <v>5</v>
      </c>
      <c r="T21" s="29">
        <v>1</v>
      </c>
      <c r="U21" s="20">
        <v>1</v>
      </c>
      <c r="V21" s="3" t="s">
        <v>15</v>
      </c>
      <c r="W21" s="19">
        <v>16</v>
      </c>
      <c r="X21" s="25">
        <v>16</v>
      </c>
      <c r="Y21" s="25"/>
      <c r="Z21" s="25"/>
      <c r="AA21" s="25">
        <v>10</v>
      </c>
      <c r="AB21" s="20">
        <v>5</v>
      </c>
      <c r="AC21" s="113">
        <v>5</v>
      </c>
      <c r="AD21" s="29">
        <v>6</v>
      </c>
      <c r="AE21" s="19">
        <v>5</v>
      </c>
      <c r="AF21" s="29">
        <v>6</v>
      </c>
      <c r="AG21" s="19">
        <v>2</v>
      </c>
      <c r="AH21" s="20">
        <v>9</v>
      </c>
      <c r="AI21" s="113">
        <v>5</v>
      </c>
      <c r="AJ21" s="29">
        <v>12</v>
      </c>
      <c r="AK21" s="19">
        <v>5</v>
      </c>
      <c r="AL21" s="29">
        <v>8</v>
      </c>
      <c r="AM21" s="19">
        <v>2</v>
      </c>
      <c r="AN21" s="20">
        <v>3</v>
      </c>
      <c r="AO21" s="113">
        <v>2</v>
      </c>
      <c r="AP21" s="20">
        <v>3</v>
      </c>
    </row>
    <row r="22" spans="1:42" ht="12.75">
      <c r="A22" s="3" t="s">
        <v>16</v>
      </c>
      <c r="B22" s="19">
        <v>57</v>
      </c>
      <c r="C22" s="15">
        <v>44</v>
      </c>
      <c r="D22" s="25">
        <v>57</v>
      </c>
      <c r="E22" s="17">
        <v>42</v>
      </c>
      <c r="F22" s="113">
        <v>127</v>
      </c>
      <c r="G22" s="15">
        <v>147</v>
      </c>
      <c r="H22" s="25">
        <v>35</v>
      </c>
      <c r="I22" s="15">
        <v>55</v>
      </c>
      <c r="J22" s="25">
        <v>2</v>
      </c>
      <c r="K22" s="15">
        <v>2</v>
      </c>
      <c r="L22" s="25">
        <v>50</v>
      </c>
      <c r="M22" s="15">
        <v>38</v>
      </c>
      <c r="N22" s="25">
        <v>6</v>
      </c>
      <c r="O22" s="29">
        <v>11</v>
      </c>
      <c r="P22" s="19">
        <v>4</v>
      </c>
      <c r="Q22" s="20">
        <v>1</v>
      </c>
      <c r="R22" s="113">
        <v>15</v>
      </c>
      <c r="S22" s="25">
        <v>11</v>
      </c>
      <c r="T22" s="29">
        <v>3</v>
      </c>
      <c r="U22" s="20">
        <v>2</v>
      </c>
      <c r="V22" s="3" t="s">
        <v>16</v>
      </c>
      <c r="W22" s="19">
        <v>32</v>
      </c>
      <c r="X22" s="25">
        <v>38</v>
      </c>
      <c r="Y22" s="25">
        <v>3</v>
      </c>
      <c r="Z22" s="25">
        <v>6</v>
      </c>
      <c r="AA22" s="25">
        <v>7</v>
      </c>
      <c r="AB22" s="20">
        <v>13</v>
      </c>
      <c r="AC22" s="113">
        <v>17</v>
      </c>
      <c r="AD22" s="29">
        <v>11</v>
      </c>
      <c r="AE22" s="19">
        <v>7</v>
      </c>
      <c r="AF22" s="29">
        <v>6</v>
      </c>
      <c r="AG22" s="19">
        <v>6</v>
      </c>
      <c r="AH22" s="20">
        <v>10</v>
      </c>
      <c r="AI22" s="113">
        <v>25</v>
      </c>
      <c r="AJ22" s="29">
        <v>18</v>
      </c>
      <c r="AK22" s="19">
        <v>20</v>
      </c>
      <c r="AL22" s="29">
        <v>14</v>
      </c>
      <c r="AM22" s="19">
        <v>4</v>
      </c>
      <c r="AN22" s="20">
        <v>2</v>
      </c>
      <c r="AO22" s="113">
        <v>4</v>
      </c>
      <c r="AP22" s="20">
        <v>3</v>
      </c>
    </row>
    <row r="23" spans="1:42" ht="12.75">
      <c r="A23" s="3" t="s">
        <v>17</v>
      </c>
      <c r="B23" s="19">
        <v>31</v>
      </c>
      <c r="C23" s="15">
        <v>37</v>
      </c>
      <c r="D23" s="25">
        <v>30</v>
      </c>
      <c r="E23" s="17">
        <v>37</v>
      </c>
      <c r="F23" s="113">
        <v>80</v>
      </c>
      <c r="G23" s="15">
        <v>74</v>
      </c>
      <c r="H23" s="25">
        <v>37</v>
      </c>
      <c r="I23" s="15">
        <v>40</v>
      </c>
      <c r="J23" s="25">
        <v>3</v>
      </c>
      <c r="K23" s="15">
        <v>4</v>
      </c>
      <c r="L23" s="25">
        <v>25</v>
      </c>
      <c r="M23" s="15">
        <v>21</v>
      </c>
      <c r="N23" s="25">
        <v>17</v>
      </c>
      <c r="O23" s="29">
        <v>20</v>
      </c>
      <c r="P23" s="19">
        <v>1</v>
      </c>
      <c r="Q23" s="20">
        <v>3</v>
      </c>
      <c r="R23" s="113">
        <v>5</v>
      </c>
      <c r="S23" s="25">
        <v>8</v>
      </c>
      <c r="T23" s="29">
        <v>1</v>
      </c>
      <c r="U23" s="20">
        <v>1</v>
      </c>
      <c r="V23" s="3" t="s">
        <v>17</v>
      </c>
      <c r="W23" s="19">
        <v>28</v>
      </c>
      <c r="X23" s="25">
        <v>40</v>
      </c>
      <c r="Y23" s="25">
        <v>3</v>
      </c>
      <c r="Z23" s="25">
        <v>9</v>
      </c>
      <c r="AA23" s="25">
        <v>11</v>
      </c>
      <c r="AB23" s="20">
        <v>11</v>
      </c>
      <c r="AC23" s="113">
        <v>20</v>
      </c>
      <c r="AD23" s="29">
        <v>16</v>
      </c>
      <c r="AE23" s="19">
        <v>57</v>
      </c>
      <c r="AF23" s="29">
        <v>59</v>
      </c>
      <c r="AG23" s="19">
        <v>0</v>
      </c>
      <c r="AH23" s="20">
        <v>0</v>
      </c>
      <c r="AI23" s="113">
        <v>34</v>
      </c>
      <c r="AJ23" s="29">
        <v>22</v>
      </c>
      <c r="AK23" s="19">
        <v>30</v>
      </c>
      <c r="AL23" s="29">
        <v>16</v>
      </c>
      <c r="AM23" s="19">
        <v>5</v>
      </c>
      <c r="AN23" s="20">
        <v>3</v>
      </c>
      <c r="AO23" s="113">
        <v>5</v>
      </c>
      <c r="AP23" s="20">
        <v>3</v>
      </c>
    </row>
    <row r="24" spans="1:42" ht="12.75">
      <c r="A24" s="3" t="s">
        <v>18</v>
      </c>
      <c r="B24" s="19">
        <v>32</v>
      </c>
      <c r="C24" s="15">
        <v>37</v>
      </c>
      <c r="D24" s="25">
        <v>31</v>
      </c>
      <c r="E24" s="17">
        <v>36</v>
      </c>
      <c r="F24" s="113">
        <v>80</v>
      </c>
      <c r="G24" s="15">
        <v>115</v>
      </c>
      <c r="H24" s="25">
        <v>37</v>
      </c>
      <c r="I24" s="15">
        <v>48</v>
      </c>
      <c r="J24" s="25">
        <v>5</v>
      </c>
      <c r="K24" s="15">
        <v>2</v>
      </c>
      <c r="L24" s="25">
        <v>34</v>
      </c>
      <c r="M24" s="15">
        <v>44</v>
      </c>
      <c r="N24" s="25">
        <v>7</v>
      </c>
      <c r="O24" s="29">
        <v>9</v>
      </c>
      <c r="P24" s="19">
        <v>1</v>
      </c>
      <c r="Q24" s="20">
        <v>4</v>
      </c>
      <c r="R24" s="113">
        <v>7</v>
      </c>
      <c r="S24" s="25">
        <v>12</v>
      </c>
      <c r="T24" s="29">
        <v>2</v>
      </c>
      <c r="U24" s="20"/>
      <c r="V24" s="3" t="s">
        <v>18</v>
      </c>
      <c r="W24" s="19">
        <v>25</v>
      </c>
      <c r="X24" s="25">
        <v>23</v>
      </c>
      <c r="Y24" s="25"/>
      <c r="Z24" s="25">
        <v>3</v>
      </c>
      <c r="AA24" s="25">
        <v>9</v>
      </c>
      <c r="AB24" s="20">
        <v>6</v>
      </c>
      <c r="AC24" s="113">
        <v>10</v>
      </c>
      <c r="AD24" s="29">
        <v>18</v>
      </c>
      <c r="AE24" s="19">
        <v>3</v>
      </c>
      <c r="AF24" s="29"/>
      <c r="AG24" s="19">
        <v>4</v>
      </c>
      <c r="AH24" s="20">
        <v>1</v>
      </c>
      <c r="AI24" s="113">
        <v>24</v>
      </c>
      <c r="AJ24" s="29">
        <v>18</v>
      </c>
      <c r="AK24" s="19">
        <v>19</v>
      </c>
      <c r="AL24" s="29">
        <v>14</v>
      </c>
      <c r="AM24" s="19">
        <v>12</v>
      </c>
      <c r="AN24" s="20">
        <v>5</v>
      </c>
      <c r="AO24" s="113">
        <v>12</v>
      </c>
      <c r="AP24" s="20">
        <v>5</v>
      </c>
    </row>
    <row r="25" spans="1:42" ht="12.75">
      <c r="A25" s="3" t="s">
        <v>19</v>
      </c>
      <c r="B25" s="19">
        <v>15</v>
      </c>
      <c r="C25" s="15">
        <v>21</v>
      </c>
      <c r="D25" s="25">
        <v>15</v>
      </c>
      <c r="E25" s="17">
        <v>21</v>
      </c>
      <c r="F25" s="113">
        <v>46</v>
      </c>
      <c r="G25" s="15">
        <v>39</v>
      </c>
      <c r="H25" s="25">
        <v>25</v>
      </c>
      <c r="I25" s="15">
        <v>19</v>
      </c>
      <c r="J25" s="25">
        <v>1</v>
      </c>
      <c r="K25" s="15">
        <v>1</v>
      </c>
      <c r="L25" s="25">
        <v>14</v>
      </c>
      <c r="M25" s="15">
        <v>17</v>
      </c>
      <c r="N25" s="25">
        <v>12</v>
      </c>
      <c r="O25" s="29">
        <v>13</v>
      </c>
      <c r="P25" s="19"/>
      <c r="Q25" s="20">
        <v>1</v>
      </c>
      <c r="R25" s="113">
        <v>5</v>
      </c>
      <c r="S25" s="25">
        <v>6</v>
      </c>
      <c r="T25" s="29">
        <v>2</v>
      </c>
      <c r="U25" s="20">
        <v>2</v>
      </c>
      <c r="V25" s="3" t="s">
        <v>19</v>
      </c>
      <c r="W25" s="19">
        <v>19</v>
      </c>
      <c r="X25" s="25">
        <v>16</v>
      </c>
      <c r="Y25" s="25">
        <v>1</v>
      </c>
      <c r="Z25" s="25">
        <v>1</v>
      </c>
      <c r="AA25" s="25">
        <v>6</v>
      </c>
      <c r="AB25" s="20">
        <v>6</v>
      </c>
      <c r="AC25" s="113">
        <v>5</v>
      </c>
      <c r="AD25" s="29">
        <v>10</v>
      </c>
      <c r="AE25" s="19"/>
      <c r="AF25" s="29">
        <v>1</v>
      </c>
      <c r="AG25" s="19">
        <v>8</v>
      </c>
      <c r="AH25" s="20">
        <v>12</v>
      </c>
      <c r="AI25" s="113">
        <v>8</v>
      </c>
      <c r="AJ25" s="29">
        <v>7</v>
      </c>
      <c r="AK25" s="19">
        <v>6</v>
      </c>
      <c r="AL25" s="29">
        <v>6</v>
      </c>
      <c r="AM25" s="19">
        <v>2</v>
      </c>
      <c r="AN25" s="20">
        <v>1</v>
      </c>
      <c r="AO25" s="113">
        <v>2</v>
      </c>
      <c r="AP25" s="20">
        <v>1</v>
      </c>
    </row>
    <row r="26" spans="1:42" ht="12.75">
      <c r="A26" s="3" t="s">
        <v>20</v>
      </c>
      <c r="B26" s="19">
        <v>19</v>
      </c>
      <c r="C26" s="15">
        <v>27</v>
      </c>
      <c r="D26" s="25">
        <v>17</v>
      </c>
      <c r="E26" s="17">
        <v>27</v>
      </c>
      <c r="F26" s="113">
        <v>66</v>
      </c>
      <c r="G26" s="15">
        <v>49</v>
      </c>
      <c r="H26" s="25">
        <v>31</v>
      </c>
      <c r="I26" s="15">
        <v>22</v>
      </c>
      <c r="J26" s="25">
        <v>2</v>
      </c>
      <c r="K26" s="15">
        <v>3</v>
      </c>
      <c r="L26" s="25">
        <v>17</v>
      </c>
      <c r="M26" s="15">
        <v>9</v>
      </c>
      <c r="N26" s="25">
        <v>12</v>
      </c>
      <c r="O26" s="29">
        <v>5</v>
      </c>
      <c r="P26" s="19">
        <v>1</v>
      </c>
      <c r="Q26" s="20">
        <v>1</v>
      </c>
      <c r="R26" s="113">
        <v>5</v>
      </c>
      <c r="S26" s="25">
        <v>9</v>
      </c>
      <c r="T26" s="29">
        <v>3</v>
      </c>
      <c r="U26" s="20">
        <v>4</v>
      </c>
      <c r="V26" s="3" t="s">
        <v>20</v>
      </c>
      <c r="W26" s="19">
        <v>17</v>
      </c>
      <c r="X26" s="25">
        <v>17</v>
      </c>
      <c r="Y26" s="25">
        <v>3</v>
      </c>
      <c r="Z26" s="25"/>
      <c r="AA26" s="25">
        <v>4</v>
      </c>
      <c r="AB26" s="20">
        <v>5</v>
      </c>
      <c r="AC26" s="113">
        <v>13</v>
      </c>
      <c r="AD26" s="29">
        <v>18</v>
      </c>
      <c r="AE26" s="19">
        <v>12</v>
      </c>
      <c r="AF26" s="29">
        <v>4</v>
      </c>
      <c r="AG26" s="19">
        <v>1</v>
      </c>
      <c r="AH26" s="20">
        <v>0</v>
      </c>
      <c r="AI26" s="113">
        <v>11</v>
      </c>
      <c r="AJ26" s="29">
        <v>11</v>
      </c>
      <c r="AK26" s="19">
        <v>10</v>
      </c>
      <c r="AL26" s="29">
        <v>10</v>
      </c>
      <c r="AM26" s="19">
        <v>6</v>
      </c>
      <c r="AN26" s="20">
        <v>1</v>
      </c>
      <c r="AO26" s="113">
        <v>6</v>
      </c>
      <c r="AP26" s="20">
        <v>6</v>
      </c>
    </row>
    <row r="27" spans="1:42" ht="12.75">
      <c r="A27" s="3" t="s">
        <v>21</v>
      </c>
      <c r="B27" s="19">
        <v>40</v>
      </c>
      <c r="C27" s="15">
        <v>56</v>
      </c>
      <c r="D27" s="25">
        <v>38</v>
      </c>
      <c r="E27" s="17">
        <v>55</v>
      </c>
      <c r="F27" s="113">
        <v>117</v>
      </c>
      <c r="G27" s="15">
        <v>131</v>
      </c>
      <c r="H27" s="25">
        <v>80</v>
      </c>
      <c r="I27" s="15">
        <v>64</v>
      </c>
      <c r="J27" s="25">
        <v>4</v>
      </c>
      <c r="K27" s="15">
        <v>7</v>
      </c>
      <c r="L27" s="25">
        <v>26</v>
      </c>
      <c r="M27" s="15">
        <v>46</v>
      </c>
      <c r="N27" s="25">
        <v>12</v>
      </c>
      <c r="O27" s="29">
        <v>14</v>
      </c>
      <c r="P27" s="19">
        <v>3</v>
      </c>
      <c r="Q27" s="20">
        <v>1</v>
      </c>
      <c r="R27" s="113">
        <v>18</v>
      </c>
      <c r="S27" s="25">
        <v>18</v>
      </c>
      <c r="T27" s="29">
        <v>5</v>
      </c>
      <c r="U27" s="20">
        <v>8</v>
      </c>
      <c r="V27" s="3" t="s">
        <v>21</v>
      </c>
      <c r="W27" s="19">
        <v>55</v>
      </c>
      <c r="X27" s="25">
        <v>36</v>
      </c>
      <c r="Y27" s="25">
        <v>2</v>
      </c>
      <c r="Z27" s="25">
        <v>4</v>
      </c>
      <c r="AA27" s="25">
        <v>21</v>
      </c>
      <c r="AB27" s="20">
        <v>9</v>
      </c>
      <c r="AC27" s="113">
        <v>11</v>
      </c>
      <c r="AD27" s="29">
        <v>13</v>
      </c>
      <c r="AE27" s="19">
        <v>52</v>
      </c>
      <c r="AF27" s="29">
        <v>33</v>
      </c>
      <c r="AG27" s="19">
        <v>3</v>
      </c>
      <c r="AH27" s="20">
        <v>3</v>
      </c>
      <c r="AI27" s="113">
        <v>29</v>
      </c>
      <c r="AJ27" s="29">
        <v>32</v>
      </c>
      <c r="AK27" s="19">
        <v>26</v>
      </c>
      <c r="AL27" s="29">
        <v>28</v>
      </c>
      <c r="AM27" s="19">
        <v>7</v>
      </c>
      <c r="AN27" s="20">
        <v>3</v>
      </c>
      <c r="AO27" s="113">
        <v>7</v>
      </c>
      <c r="AP27" s="20">
        <v>3</v>
      </c>
    </row>
    <row r="28" spans="1:42" ht="12.75">
      <c r="A28" s="3" t="s">
        <v>22</v>
      </c>
      <c r="B28" s="19">
        <v>26</v>
      </c>
      <c r="C28" s="15">
        <v>19</v>
      </c>
      <c r="D28" s="25">
        <v>26</v>
      </c>
      <c r="E28" s="17">
        <v>19</v>
      </c>
      <c r="F28" s="113">
        <v>43</v>
      </c>
      <c r="G28" s="15">
        <v>54</v>
      </c>
      <c r="H28" s="25">
        <v>7</v>
      </c>
      <c r="I28" s="15">
        <v>25</v>
      </c>
      <c r="J28" s="25">
        <v>2</v>
      </c>
      <c r="K28" s="15"/>
      <c r="L28" s="25">
        <v>14</v>
      </c>
      <c r="M28" s="15">
        <v>17</v>
      </c>
      <c r="N28" s="25">
        <v>11</v>
      </c>
      <c r="O28" s="29">
        <v>12</v>
      </c>
      <c r="P28" s="19">
        <v>4</v>
      </c>
      <c r="Q28" s="20">
        <v>1</v>
      </c>
      <c r="R28" s="113">
        <v>5</v>
      </c>
      <c r="S28" s="25">
        <v>6</v>
      </c>
      <c r="T28" s="29">
        <v>1</v>
      </c>
      <c r="U28" s="20"/>
      <c r="V28" s="3" t="s">
        <v>22</v>
      </c>
      <c r="W28" s="19">
        <v>14</v>
      </c>
      <c r="X28" s="25">
        <v>18</v>
      </c>
      <c r="Y28" s="25"/>
      <c r="Z28" s="25">
        <v>2</v>
      </c>
      <c r="AA28" s="25">
        <v>6</v>
      </c>
      <c r="AB28" s="20">
        <v>5</v>
      </c>
      <c r="AC28" s="113">
        <v>15</v>
      </c>
      <c r="AD28" s="29">
        <v>6</v>
      </c>
      <c r="AE28" s="19">
        <v>30</v>
      </c>
      <c r="AF28" s="29">
        <v>29</v>
      </c>
      <c r="AG28" s="19">
        <v>12</v>
      </c>
      <c r="AH28" s="20">
        <v>11</v>
      </c>
      <c r="AI28" s="113">
        <v>13</v>
      </c>
      <c r="AJ28" s="29">
        <v>16</v>
      </c>
      <c r="AK28" s="19">
        <v>12</v>
      </c>
      <c r="AL28" s="29">
        <v>13</v>
      </c>
      <c r="AM28" s="19">
        <v>5</v>
      </c>
      <c r="AN28" s="20">
        <v>5</v>
      </c>
      <c r="AO28" s="113">
        <v>5</v>
      </c>
      <c r="AP28" s="20">
        <v>5</v>
      </c>
    </row>
    <row r="29" spans="1:42" ht="12.75">
      <c r="A29" s="3" t="s">
        <v>23</v>
      </c>
      <c r="B29" s="19">
        <v>19</v>
      </c>
      <c r="C29" s="15">
        <v>16</v>
      </c>
      <c r="D29" s="25">
        <v>19</v>
      </c>
      <c r="E29" s="17">
        <v>16</v>
      </c>
      <c r="F29" s="113">
        <v>55</v>
      </c>
      <c r="G29" s="15">
        <v>36</v>
      </c>
      <c r="H29" s="25">
        <v>20</v>
      </c>
      <c r="I29" s="15">
        <v>19</v>
      </c>
      <c r="J29" s="25">
        <v>2</v>
      </c>
      <c r="K29" s="15">
        <v>4</v>
      </c>
      <c r="L29" s="25">
        <v>22</v>
      </c>
      <c r="M29" s="15">
        <v>10</v>
      </c>
      <c r="N29" s="25">
        <v>11</v>
      </c>
      <c r="O29" s="29">
        <v>9</v>
      </c>
      <c r="P29" s="19">
        <v>1</v>
      </c>
      <c r="Q29" s="20">
        <v>1</v>
      </c>
      <c r="R29" s="113">
        <v>9</v>
      </c>
      <c r="S29" s="25">
        <v>4</v>
      </c>
      <c r="T29" s="29">
        <v>3</v>
      </c>
      <c r="U29" s="20"/>
      <c r="V29" s="3" t="s">
        <v>23</v>
      </c>
      <c r="W29" s="19">
        <v>15</v>
      </c>
      <c r="X29" s="25">
        <v>19</v>
      </c>
      <c r="Y29" s="25">
        <v>2</v>
      </c>
      <c r="Z29" s="25"/>
      <c r="AA29" s="25">
        <v>7</v>
      </c>
      <c r="AB29" s="20">
        <v>9</v>
      </c>
      <c r="AC29" s="113">
        <v>13</v>
      </c>
      <c r="AD29" s="29">
        <v>8</v>
      </c>
      <c r="AE29" s="19"/>
      <c r="AF29" s="29">
        <v>2</v>
      </c>
      <c r="AG29" s="19">
        <v>2</v>
      </c>
      <c r="AH29" s="20">
        <v>7</v>
      </c>
      <c r="AI29" s="113">
        <v>7</v>
      </c>
      <c r="AJ29" s="29">
        <v>16</v>
      </c>
      <c r="AK29" s="19">
        <v>5</v>
      </c>
      <c r="AL29" s="29">
        <v>15</v>
      </c>
      <c r="AM29" s="19">
        <v>2</v>
      </c>
      <c r="AN29" s="20">
        <v>2</v>
      </c>
      <c r="AO29" s="113">
        <v>2</v>
      </c>
      <c r="AP29" s="20">
        <v>2</v>
      </c>
    </row>
    <row r="30" spans="1:42" ht="12.75">
      <c r="A30" s="3" t="s">
        <v>24</v>
      </c>
      <c r="B30" s="19">
        <v>26</v>
      </c>
      <c r="C30" s="15">
        <v>20</v>
      </c>
      <c r="D30" s="25">
        <v>26</v>
      </c>
      <c r="E30" s="17">
        <v>19</v>
      </c>
      <c r="F30" s="113">
        <v>85</v>
      </c>
      <c r="G30" s="15">
        <v>77</v>
      </c>
      <c r="H30" s="25">
        <v>34</v>
      </c>
      <c r="I30" s="15">
        <v>37</v>
      </c>
      <c r="J30" s="25">
        <v>1</v>
      </c>
      <c r="K30" s="15"/>
      <c r="L30" s="25">
        <v>22</v>
      </c>
      <c r="M30" s="15">
        <v>17</v>
      </c>
      <c r="N30" s="25">
        <v>7</v>
      </c>
      <c r="O30" s="29">
        <v>11</v>
      </c>
      <c r="P30" s="19">
        <v>6</v>
      </c>
      <c r="Q30" s="20">
        <v>2</v>
      </c>
      <c r="R30" s="113">
        <v>13</v>
      </c>
      <c r="S30" s="25">
        <v>12</v>
      </c>
      <c r="T30" s="29">
        <v>2</v>
      </c>
      <c r="U30" s="20">
        <v>3</v>
      </c>
      <c r="V30" s="3" t="s">
        <v>24</v>
      </c>
      <c r="W30" s="19">
        <v>26</v>
      </c>
      <c r="X30" s="25">
        <v>25</v>
      </c>
      <c r="Y30" s="25">
        <v>1</v>
      </c>
      <c r="Z30" s="25">
        <v>2</v>
      </c>
      <c r="AA30" s="25">
        <v>10</v>
      </c>
      <c r="AB30" s="20">
        <v>7</v>
      </c>
      <c r="AC30" s="113">
        <v>10</v>
      </c>
      <c r="AD30" s="29">
        <v>14</v>
      </c>
      <c r="AE30" s="19">
        <v>20</v>
      </c>
      <c r="AF30" s="29">
        <v>12</v>
      </c>
      <c r="AG30" s="19">
        <v>9</v>
      </c>
      <c r="AH30" s="20">
        <v>15</v>
      </c>
      <c r="AI30" s="113">
        <v>15</v>
      </c>
      <c r="AJ30" s="29">
        <v>19</v>
      </c>
      <c r="AK30" s="19">
        <v>13</v>
      </c>
      <c r="AL30" s="29">
        <v>16</v>
      </c>
      <c r="AM30" s="19">
        <v>10</v>
      </c>
      <c r="AN30" s="20">
        <v>9</v>
      </c>
      <c r="AO30" s="113">
        <v>10</v>
      </c>
      <c r="AP30" s="20">
        <v>9</v>
      </c>
    </row>
    <row r="31" spans="1:42" ht="13.5" thickBot="1">
      <c r="A31" s="48" t="s">
        <v>25</v>
      </c>
      <c r="B31" s="208">
        <v>23</v>
      </c>
      <c r="C31" s="209">
        <v>19</v>
      </c>
      <c r="D31" s="210">
        <v>22</v>
      </c>
      <c r="E31" s="211">
        <v>19</v>
      </c>
      <c r="F31" s="205">
        <v>72</v>
      </c>
      <c r="G31" s="209">
        <v>78</v>
      </c>
      <c r="H31" s="74">
        <v>42</v>
      </c>
      <c r="I31" s="209">
        <v>37</v>
      </c>
      <c r="J31" s="74">
        <v>5</v>
      </c>
      <c r="K31" s="209">
        <v>6</v>
      </c>
      <c r="L31" s="74">
        <v>20</v>
      </c>
      <c r="M31" s="209">
        <v>26</v>
      </c>
      <c r="N31" s="74">
        <v>9</v>
      </c>
      <c r="O31" s="216">
        <v>17</v>
      </c>
      <c r="P31" s="208"/>
      <c r="Q31" s="213">
        <v>1</v>
      </c>
      <c r="R31" s="205">
        <v>7</v>
      </c>
      <c r="S31" s="210">
        <v>2</v>
      </c>
      <c r="T31" s="111">
        <v>1</v>
      </c>
      <c r="U31" s="213"/>
      <c r="V31" s="48" t="s">
        <v>25</v>
      </c>
      <c r="W31" s="208">
        <v>29</v>
      </c>
      <c r="X31" s="210">
        <v>27</v>
      </c>
      <c r="Y31" s="210">
        <v>4</v>
      </c>
      <c r="Z31" s="210">
        <v>3</v>
      </c>
      <c r="AA31" s="210">
        <v>7</v>
      </c>
      <c r="AB31" s="213">
        <v>3</v>
      </c>
      <c r="AC31" s="205">
        <v>8</v>
      </c>
      <c r="AD31" s="111">
        <v>18</v>
      </c>
      <c r="AE31" s="208">
        <v>1</v>
      </c>
      <c r="AF31" s="216">
        <v>5</v>
      </c>
      <c r="AG31" s="208">
        <v>0</v>
      </c>
      <c r="AH31" s="213">
        <v>1</v>
      </c>
      <c r="AI31" s="205">
        <v>15</v>
      </c>
      <c r="AJ31" s="216">
        <v>18</v>
      </c>
      <c r="AK31" s="208">
        <v>15</v>
      </c>
      <c r="AL31" s="216">
        <v>17</v>
      </c>
      <c r="AM31" s="208">
        <v>1</v>
      </c>
      <c r="AN31" s="213">
        <v>3</v>
      </c>
      <c r="AO31" s="205">
        <v>1</v>
      </c>
      <c r="AP31" s="238">
        <v>3</v>
      </c>
    </row>
    <row r="32" spans="1:42" s="6" customFormat="1" ht="13.5" thickBot="1">
      <c r="A32" s="75" t="s">
        <v>26</v>
      </c>
      <c r="B32" s="217">
        <v>730</v>
      </c>
      <c r="C32" s="217">
        <f aca="true" t="shared" si="0" ref="C32:U32">SUM(C7:C31)</f>
        <v>738</v>
      </c>
      <c r="D32" s="217">
        <v>721</v>
      </c>
      <c r="E32" s="217">
        <f t="shared" si="0"/>
        <v>728</v>
      </c>
      <c r="F32" s="237">
        <v>2035</v>
      </c>
      <c r="G32" s="217">
        <f t="shared" si="0"/>
        <v>2031</v>
      </c>
      <c r="H32" s="237">
        <v>977</v>
      </c>
      <c r="I32" s="217">
        <f t="shared" si="0"/>
        <v>1002</v>
      </c>
      <c r="J32" s="237">
        <v>84</v>
      </c>
      <c r="K32" s="217">
        <f t="shared" si="0"/>
        <v>93</v>
      </c>
      <c r="L32" s="237">
        <v>618</v>
      </c>
      <c r="M32" s="217">
        <f t="shared" si="0"/>
        <v>612</v>
      </c>
      <c r="N32" s="237">
        <v>316</v>
      </c>
      <c r="O32" s="244">
        <f t="shared" si="0"/>
        <v>329</v>
      </c>
      <c r="P32" s="217">
        <v>35</v>
      </c>
      <c r="Q32" s="284">
        <f t="shared" si="0"/>
        <v>36</v>
      </c>
      <c r="R32" s="237">
        <v>268</v>
      </c>
      <c r="S32" s="203">
        <f t="shared" si="0"/>
        <v>237</v>
      </c>
      <c r="T32" s="282">
        <v>79</v>
      </c>
      <c r="U32" s="203">
        <f t="shared" si="0"/>
        <v>45</v>
      </c>
      <c r="V32" s="75" t="s">
        <v>26</v>
      </c>
      <c r="W32" s="217">
        <v>687</v>
      </c>
      <c r="X32" s="217">
        <f aca="true" t="shared" si="1" ref="X32:AP32">SUM(X7:X31)</f>
        <v>688</v>
      </c>
      <c r="Y32" s="217">
        <v>52</v>
      </c>
      <c r="Z32" s="217">
        <f t="shared" si="1"/>
        <v>66</v>
      </c>
      <c r="AA32" s="217">
        <v>234</v>
      </c>
      <c r="AB32" s="217">
        <f t="shared" si="1"/>
        <v>187</v>
      </c>
      <c r="AC32" s="237">
        <v>318</v>
      </c>
      <c r="AD32" s="237">
        <f t="shared" si="1"/>
        <v>332</v>
      </c>
      <c r="AE32" s="237">
        <v>344</v>
      </c>
      <c r="AF32" s="246">
        <f t="shared" si="1"/>
        <v>397</v>
      </c>
      <c r="AG32" s="217">
        <v>239</v>
      </c>
      <c r="AH32" s="217">
        <f t="shared" si="1"/>
        <v>267</v>
      </c>
      <c r="AI32" s="237">
        <v>358</v>
      </c>
      <c r="AJ32" s="203">
        <f t="shared" si="1"/>
        <v>404</v>
      </c>
      <c r="AK32" s="217">
        <v>303</v>
      </c>
      <c r="AL32" s="217">
        <f t="shared" si="1"/>
        <v>336</v>
      </c>
      <c r="AM32" s="283">
        <v>157</v>
      </c>
      <c r="AN32" s="244">
        <f t="shared" si="1"/>
        <v>142</v>
      </c>
      <c r="AO32" s="246">
        <f t="shared" si="1"/>
        <v>160</v>
      </c>
      <c r="AP32" s="288">
        <f t="shared" si="1"/>
        <v>148</v>
      </c>
    </row>
    <row r="33" spans="1:42" ht="12.75">
      <c r="A33" s="26" t="s">
        <v>27</v>
      </c>
      <c r="B33" s="18">
        <v>808</v>
      </c>
      <c r="C33" s="206">
        <v>918</v>
      </c>
      <c r="D33" s="206">
        <v>796</v>
      </c>
      <c r="E33" s="207">
        <v>911</v>
      </c>
      <c r="F33" s="204">
        <v>2703</v>
      </c>
      <c r="G33" s="206">
        <v>2655</v>
      </c>
      <c r="H33" s="27">
        <v>1765</v>
      </c>
      <c r="I33" s="206">
        <v>1731</v>
      </c>
      <c r="J33" s="27">
        <v>183</v>
      </c>
      <c r="K33" s="206">
        <v>193</v>
      </c>
      <c r="L33" s="27">
        <v>571</v>
      </c>
      <c r="M33" s="206">
        <v>673</v>
      </c>
      <c r="N33" s="27">
        <v>420</v>
      </c>
      <c r="O33" s="215">
        <v>485</v>
      </c>
      <c r="P33" s="18">
        <v>12</v>
      </c>
      <c r="Q33" s="212">
        <v>26</v>
      </c>
      <c r="R33" s="204">
        <v>193</v>
      </c>
      <c r="S33" s="27">
        <v>163</v>
      </c>
      <c r="T33" s="41">
        <v>115</v>
      </c>
      <c r="U33" s="41">
        <v>76</v>
      </c>
      <c r="V33" s="26" t="s">
        <v>27</v>
      </c>
      <c r="W33" s="18">
        <v>441</v>
      </c>
      <c r="X33" s="28">
        <v>380</v>
      </c>
      <c r="Y33" s="28">
        <v>44</v>
      </c>
      <c r="Z33" s="28">
        <v>27</v>
      </c>
      <c r="AA33" s="28">
        <v>101</v>
      </c>
      <c r="AB33" s="212">
        <v>86</v>
      </c>
      <c r="AC33" s="204">
        <v>343</v>
      </c>
      <c r="AD33" s="41">
        <v>326</v>
      </c>
      <c r="AE33" s="18">
        <v>207</v>
      </c>
      <c r="AF33" s="215">
        <v>229</v>
      </c>
      <c r="AG33" s="18">
        <v>38</v>
      </c>
      <c r="AH33" s="212">
        <v>46</v>
      </c>
      <c r="AI33" s="204">
        <v>228</v>
      </c>
      <c r="AJ33" s="215">
        <v>310</v>
      </c>
      <c r="AK33" s="18">
        <v>135</v>
      </c>
      <c r="AL33" s="215">
        <v>219</v>
      </c>
      <c r="AM33" s="18">
        <v>87</v>
      </c>
      <c r="AN33" s="212">
        <v>81</v>
      </c>
      <c r="AO33" s="204">
        <v>91</v>
      </c>
      <c r="AP33" s="40">
        <v>84</v>
      </c>
    </row>
    <row r="34" spans="1:42" ht="12.75">
      <c r="A34" s="3" t="s">
        <v>28</v>
      </c>
      <c r="B34" s="19">
        <v>115</v>
      </c>
      <c r="C34" s="15">
        <v>127</v>
      </c>
      <c r="D34" s="15">
        <v>114</v>
      </c>
      <c r="E34" s="17">
        <v>125</v>
      </c>
      <c r="F34" s="113">
        <v>352</v>
      </c>
      <c r="G34" s="15">
        <v>374</v>
      </c>
      <c r="H34" s="25">
        <v>174</v>
      </c>
      <c r="I34" s="15">
        <v>199</v>
      </c>
      <c r="J34" s="25">
        <v>14</v>
      </c>
      <c r="K34" s="15">
        <v>20</v>
      </c>
      <c r="L34" s="25">
        <v>130</v>
      </c>
      <c r="M34" s="15">
        <v>122</v>
      </c>
      <c r="N34" s="25">
        <v>69</v>
      </c>
      <c r="O34" s="29">
        <v>54</v>
      </c>
      <c r="P34" s="19">
        <v>12</v>
      </c>
      <c r="Q34" s="20">
        <v>5</v>
      </c>
      <c r="R34" s="113">
        <v>27</v>
      </c>
      <c r="S34" s="25">
        <v>26</v>
      </c>
      <c r="T34" s="29">
        <v>7</v>
      </c>
      <c r="U34" s="29">
        <v>8</v>
      </c>
      <c r="V34" s="3" t="s">
        <v>28</v>
      </c>
      <c r="W34" s="19">
        <v>91</v>
      </c>
      <c r="X34" s="25">
        <v>65</v>
      </c>
      <c r="Y34" s="25">
        <v>6</v>
      </c>
      <c r="Z34" s="25">
        <v>7</v>
      </c>
      <c r="AA34" s="25">
        <v>21</v>
      </c>
      <c r="AB34" s="20">
        <v>14</v>
      </c>
      <c r="AC34" s="113">
        <v>75</v>
      </c>
      <c r="AD34" s="29">
        <v>72</v>
      </c>
      <c r="AE34" s="19">
        <v>155</v>
      </c>
      <c r="AF34" s="29">
        <v>124</v>
      </c>
      <c r="AG34" s="19">
        <v>15</v>
      </c>
      <c r="AH34" s="20">
        <v>7</v>
      </c>
      <c r="AI34" s="113">
        <v>21</v>
      </c>
      <c r="AJ34" s="29">
        <v>45</v>
      </c>
      <c r="AK34" s="19">
        <v>16</v>
      </c>
      <c r="AL34" s="29">
        <v>38</v>
      </c>
      <c r="AM34" s="19">
        <v>27</v>
      </c>
      <c r="AN34" s="20">
        <v>27</v>
      </c>
      <c r="AO34" s="113">
        <v>27</v>
      </c>
      <c r="AP34" s="20">
        <v>28</v>
      </c>
    </row>
    <row r="35" spans="1:42" ht="12.75">
      <c r="A35" s="3" t="s">
        <v>29</v>
      </c>
      <c r="B35" s="19">
        <v>112</v>
      </c>
      <c r="C35" s="15">
        <v>107</v>
      </c>
      <c r="D35" s="15">
        <v>110</v>
      </c>
      <c r="E35" s="17">
        <v>107</v>
      </c>
      <c r="F35" s="113">
        <v>390</v>
      </c>
      <c r="G35" s="15">
        <v>380</v>
      </c>
      <c r="H35" s="25">
        <v>187</v>
      </c>
      <c r="I35" s="15">
        <v>180</v>
      </c>
      <c r="J35" s="25">
        <v>29</v>
      </c>
      <c r="K35" s="15">
        <v>23</v>
      </c>
      <c r="L35" s="25">
        <v>138</v>
      </c>
      <c r="M35" s="15">
        <v>142</v>
      </c>
      <c r="N35" s="25">
        <v>44</v>
      </c>
      <c r="O35" s="29">
        <v>46</v>
      </c>
      <c r="P35" s="19">
        <v>3</v>
      </c>
      <c r="Q35" s="20">
        <v>1</v>
      </c>
      <c r="R35" s="113">
        <v>30</v>
      </c>
      <c r="S35" s="25">
        <v>29</v>
      </c>
      <c r="T35" s="29">
        <v>4</v>
      </c>
      <c r="U35" s="29">
        <v>1</v>
      </c>
      <c r="V35" s="3" t="s">
        <v>29</v>
      </c>
      <c r="W35" s="19">
        <v>83</v>
      </c>
      <c r="X35" s="25">
        <v>68</v>
      </c>
      <c r="Y35" s="25">
        <v>3</v>
      </c>
      <c r="Z35" s="25">
        <v>3</v>
      </c>
      <c r="AA35" s="25">
        <v>18</v>
      </c>
      <c r="AB35" s="20">
        <v>17</v>
      </c>
      <c r="AC35" s="113">
        <v>77</v>
      </c>
      <c r="AD35" s="29">
        <v>64</v>
      </c>
      <c r="AE35" s="19">
        <v>23</v>
      </c>
      <c r="AF35" s="29">
        <v>22</v>
      </c>
      <c r="AG35" s="19">
        <v>53</v>
      </c>
      <c r="AH35" s="20">
        <v>44</v>
      </c>
      <c r="AI35" s="113">
        <v>62</v>
      </c>
      <c r="AJ35" s="29">
        <v>86</v>
      </c>
      <c r="AK35" s="19">
        <v>59</v>
      </c>
      <c r="AL35" s="29">
        <v>74</v>
      </c>
      <c r="AM35" s="19">
        <v>49</v>
      </c>
      <c r="AN35" s="20">
        <v>31</v>
      </c>
      <c r="AO35" s="113">
        <v>49</v>
      </c>
      <c r="AP35" s="20">
        <v>31</v>
      </c>
    </row>
    <row r="36" spans="1:42" ht="12.75">
      <c r="A36" s="3" t="s">
        <v>30</v>
      </c>
      <c r="B36" s="19">
        <v>53</v>
      </c>
      <c r="C36" s="15">
        <v>51</v>
      </c>
      <c r="D36" s="15">
        <v>51</v>
      </c>
      <c r="E36" s="17">
        <v>50</v>
      </c>
      <c r="F36" s="113">
        <v>191</v>
      </c>
      <c r="G36" s="15">
        <v>134</v>
      </c>
      <c r="H36" s="25">
        <v>112</v>
      </c>
      <c r="I36" s="15">
        <v>75</v>
      </c>
      <c r="J36" s="25">
        <v>11</v>
      </c>
      <c r="K36" s="15">
        <v>3</v>
      </c>
      <c r="L36" s="25">
        <v>51</v>
      </c>
      <c r="M36" s="15">
        <v>34</v>
      </c>
      <c r="N36" s="25">
        <v>43</v>
      </c>
      <c r="O36" s="29">
        <v>32</v>
      </c>
      <c r="P36" s="19">
        <v>1</v>
      </c>
      <c r="Q36" s="20">
        <v>1</v>
      </c>
      <c r="R36" s="113">
        <v>7</v>
      </c>
      <c r="S36" s="25">
        <v>6</v>
      </c>
      <c r="T36" s="29">
        <v>1</v>
      </c>
      <c r="U36" s="29">
        <v>1</v>
      </c>
      <c r="V36" s="3" t="s">
        <v>30</v>
      </c>
      <c r="W36" s="19">
        <v>28</v>
      </c>
      <c r="X36" s="25">
        <v>28</v>
      </c>
      <c r="Y36" s="25"/>
      <c r="Z36" s="25"/>
      <c r="AA36" s="25">
        <v>9</v>
      </c>
      <c r="AB36" s="20">
        <v>10</v>
      </c>
      <c r="AC36" s="113">
        <v>29</v>
      </c>
      <c r="AD36" s="29">
        <v>28</v>
      </c>
      <c r="AE36" s="19">
        <v>63</v>
      </c>
      <c r="AF36" s="29">
        <v>90</v>
      </c>
      <c r="AG36" s="19">
        <v>1</v>
      </c>
      <c r="AH36" s="20">
        <v>0</v>
      </c>
      <c r="AI36" s="113">
        <v>29</v>
      </c>
      <c r="AJ36" s="29">
        <v>24</v>
      </c>
      <c r="AK36" s="19">
        <v>27</v>
      </c>
      <c r="AL36" s="29">
        <v>23</v>
      </c>
      <c r="AM36" s="19">
        <v>8</v>
      </c>
      <c r="AN36" s="20">
        <v>4</v>
      </c>
      <c r="AO36" s="113">
        <v>8</v>
      </c>
      <c r="AP36" s="20">
        <v>4</v>
      </c>
    </row>
    <row r="37" spans="1:42" ht="13.5" thickBot="1">
      <c r="A37" s="48" t="s">
        <v>31</v>
      </c>
      <c r="B37" s="208">
        <v>150</v>
      </c>
      <c r="C37" s="209">
        <v>151</v>
      </c>
      <c r="D37" s="209">
        <v>149</v>
      </c>
      <c r="E37" s="211">
        <v>146</v>
      </c>
      <c r="F37" s="205">
        <v>317</v>
      </c>
      <c r="G37" s="245">
        <v>435</v>
      </c>
      <c r="H37" s="74">
        <v>171</v>
      </c>
      <c r="I37" s="245">
        <v>227</v>
      </c>
      <c r="J37" s="74">
        <v>15</v>
      </c>
      <c r="K37" s="245">
        <v>23</v>
      </c>
      <c r="L37" s="74">
        <v>98</v>
      </c>
      <c r="M37" s="245">
        <v>145</v>
      </c>
      <c r="N37" s="74">
        <v>40</v>
      </c>
      <c r="O37" s="111">
        <v>46</v>
      </c>
      <c r="P37" s="208">
        <v>6</v>
      </c>
      <c r="Q37" s="213">
        <v>6</v>
      </c>
      <c r="R37" s="205">
        <v>42</v>
      </c>
      <c r="S37" s="74">
        <v>29</v>
      </c>
      <c r="T37" s="111">
        <v>6</v>
      </c>
      <c r="U37" s="111">
        <v>4</v>
      </c>
      <c r="V37" s="48" t="s">
        <v>31</v>
      </c>
      <c r="W37" s="208">
        <v>74</v>
      </c>
      <c r="X37" s="210">
        <v>83</v>
      </c>
      <c r="Y37" s="210"/>
      <c r="Z37" s="210">
        <v>9</v>
      </c>
      <c r="AA37" s="210">
        <v>22</v>
      </c>
      <c r="AB37" s="213">
        <v>26</v>
      </c>
      <c r="AC37" s="205">
        <v>68</v>
      </c>
      <c r="AD37" s="216">
        <v>54</v>
      </c>
      <c r="AE37" s="208">
        <v>125</v>
      </c>
      <c r="AF37" s="216">
        <v>63</v>
      </c>
      <c r="AG37" s="208">
        <v>11</v>
      </c>
      <c r="AH37" s="213">
        <v>4</v>
      </c>
      <c r="AI37" s="205">
        <v>73</v>
      </c>
      <c r="AJ37" s="216">
        <v>80</v>
      </c>
      <c r="AK37" s="208">
        <v>56</v>
      </c>
      <c r="AL37" s="216">
        <v>71</v>
      </c>
      <c r="AM37" s="208">
        <v>51</v>
      </c>
      <c r="AN37" s="213">
        <v>29</v>
      </c>
      <c r="AO37" s="205">
        <v>51</v>
      </c>
      <c r="AP37" s="238">
        <v>29</v>
      </c>
    </row>
    <row r="38" spans="1:42" s="6" customFormat="1" ht="13.5" thickBot="1">
      <c r="A38" s="75" t="s">
        <v>32</v>
      </c>
      <c r="B38" s="218">
        <v>1238</v>
      </c>
      <c r="C38" s="218">
        <f aca="true" t="shared" si="2" ref="C38:AP38">SUM(C33:C37)</f>
        <v>1354</v>
      </c>
      <c r="D38" s="218">
        <v>1220</v>
      </c>
      <c r="E38" s="218">
        <f t="shared" si="2"/>
        <v>1339</v>
      </c>
      <c r="F38" s="78">
        <v>3953</v>
      </c>
      <c r="G38" s="78">
        <f t="shared" si="2"/>
        <v>3978</v>
      </c>
      <c r="H38" s="78">
        <v>2409</v>
      </c>
      <c r="I38" s="78">
        <f t="shared" si="2"/>
        <v>2412</v>
      </c>
      <c r="J38" s="78">
        <v>252</v>
      </c>
      <c r="K38" s="78">
        <f t="shared" si="2"/>
        <v>262</v>
      </c>
      <c r="L38" s="78">
        <v>988</v>
      </c>
      <c r="M38" s="78">
        <f t="shared" si="2"/>
        <v>1116</v>
      </c>
      <c r="N38" s="78">
        <v>616</v>
      </c>
      <c r="O38" s="78">
        <f t="shared" si="2"/>
        <v>663</v>
      </c>
      <c r="P38" s="218">
        <v>34</v>
      </c>
      <c r="Q38" s="218">
        <f t="shared" si="2"/>
        <v>39</v>
      </c>
      <c r="R38" s="78">
        <v>299</v>
      </c>
      <c r="S38" s="78">
        <f t="shared" si="2"/>
        <v>253</v>
      </c>
      <c r="T38" s="78">
        <v>133</v>
      </c>
      <c r="U38" s="240">
        <f t="shared" si="2"/>
        <v>90</v>
      </c>
      <c r="V38" s="75" t="s">
        <v>32</v>
      </c>
      <c r="W38" s="218">
        <v>717</v>
      </c>
      <c r="X38" s="218">
        <f t="shared" si="2"/>
        <v>624</v>
      </c>
      <c r="Y38" s="218">
        <v>53</v>
      </c>
      <c r="Z38" s="218">
        <f t="shared" si="2"/>
        <v>46</v>
      </c>
      <c r="AA38" s="218">
        <v>171</v>
      </c>
      <c r="AB38" s="218">
        <f t="shared" si="2"/>
        <v>153</v>
      </c>
      <c r="AC38" s="78">
        <v>592</v>
      </c>
      <c r="AD38" s="78">
        <f t="shared" si="2"/>
        <v>544</v>
      </c>
      <c r="AE38" s="78">
        <v>573</v>
      </c>
      <c r="AF38" s="78">
        <f t="shared" si="2"/>
        <v>528</v>
      </c>
      <c r="AG38" s="218">
        <v>118</v>
      </c>
      <c r="AH38" s="218">
        <f t="shared" si="2"/>
        <v>101</v>
      </c>
      <c r="AI38" s="78">
        <v>413</v>
      </c>
      <c r="AJ38" s="78">
        <f t="shared" si="2"/>
        <v>545</v>
      </c>
      <c r="AK38" s="218">
        <v>293</v>
      </c>
      <c r="AL38" s="218">
        <f t="shared" si="2"/>
        <v>425</v>
      </c>
      <c r="AM38" s="218">
        <v>222</v>
      </c>
      <c r="AN38" s="275">
        <f t="shared" si="2"/>
        <v>172</v>
      </c>
      <c r="AO38" s="240">
        <f t="shared" si="2"/>
        <v>226</v>
      </c>
      <c r="AP38" s="289">
        <f t="shared" si="2"/>
        <v>176</v>
      </c>
    </row>
    <row r="39" spans="1:42" ht="12.75">
      <c r="A39" s="76" t="s">
        <v>33</v>
      </c>
      <c r="B39" s="77">
        <v>84</v>
      </c>
      <c r="C39" s="77">
        <f aca="true" t="shared" si="3" ref="C39:S39">C23+C36</f>
        <v>88</v>
      </c>
      <c r="D39" s="77">
        <v>81</v>
      </c>
      <c r="E39" s="77">
        <f t="shared" si="3"/>
        <v>87</v>
      </c>
      <c r="F39" s="77">
        <v>271</v>
      </c>
      <c r="G39" s="77">
        <f t="shared" si="3"/>
        <v>208</v>
      </c>
      <c r="H39" s="77">
        <v>149</v>
      </c>
      <c r="I39" s="77">
        <f t="shared" si="3"/>
        <v>115</v>
      </c>
      <c r="J39" s="77">
        <v>14</v>
      </c>
      <c r="K39" s="77">
        <f t="shared" si="3"/>
        <v>7</v>
      </c>
      <c r="L39" s="77">
        <v>76</v>
      </c>
      <c r="M39" s="77">
        <f t="shared" si="3"/>
        <v>55</v>
      </c>
      <c r="N39" s="77">
        <v>60</v>
      </c>
      <c r="O39" s="77">
        <f t="shared" si="3"/>
        <v>52</v>
      </c>
      <c r="P39" s="77">
        <v>2</v>
      </c>
      <c r="Q39" s="77">
        <f t="shared" si="3"/>
        <v>4</v>
      </c>
      <c r="R39" s="77">
        <v>12</v>
      </c>
      <c r="S39" s="77">
        <f t="shared" si="3"/>
        <v>14</v>
      </c>
      <c r="T39" s="77">
        <v>2</v>
      </c>
      <c r="U39" s="77">
        <f>U36+U23</f>
        <v>2</v>
      </c>
      <c r="V39" s="76" t="s">
        <v>33</v>
      </c>
      <c r="W39" s="77">
        <v>56</v>
      </c>
      <c r="X39" s="77">
        <f aca="true" t="shared" si="4" ref="X39:AL39">X36+X23</f>
        <v>68</v>
      </c>
      <c r="Y39" s="77">
        <v>3</v>
      </c>
      <c r="Z39" s="77">
        <f t="shared" si="4"/>
        <v>9</v>
      </c>
      <c r="AA39" s="77">
        <v>20</v>
      </c>
      <c r="AB39" s="77">
        <f t="shared" si="4"/>
        <v>21</v>
      </c>
      <c r="AC39" s="77">
        <v>49</v>
      </c>
      <c r="AD39" s="77">
        <f t="shared" si="4"/>
        <v>44</v>
      </c>
      <c r="AE39" s="77">
        <v>120</v>
      </c>
      <c r="AF39" s="77">
        <f t="shared" si="4"/>
        <v>149</v>
      </c>
      <c r="AG39" s="77">
        <v>1</v>
      </c>
      <c r="AH39" s="77">
        <f t="shared" si="4"/>
        <v>0</v>
      </c>
      <c r="AI39" s="77">
        <v>63</v>
      </c>
      <c r="AJ39" s="77">
        <f t="shared" si="4"/>
        <v>46</v>
      </c>
      <c r="AK39" s="77">
        <v>57</v>
      </c>
      <c r="AL39" s="77">
        <f t="shared" si="4"/>
        <v>39</v>
      </c>
      <c r="AM39" s="77">
        <v>13</v>
      </c>
      <c r="AN39" s="241">
        <f>AN36+AN23</f>
        <v>7</v>
      </c>
      <c r="AO39" s="241">
        <f>AO36+AO23</f>
        <v>13</v>
      </c>
      <c r="AP39" s="276">
        <f>AP36+AP23</f>
        <v>7</v>
      </c>
    </row>
    <row r="40" spans="1:42" ht="13.5" thickBot="1">
      <c r="A40" s="79"/>
      <c r="B40" s="80"/>
      <c r="C40" s="130"/>
      <c r="D40" s="80"/>
      <c r="E40" s="130"/>
      <c r="F40" s="80"/>
      <c r="G40" s="130"/>
      <c r="H40" s="80"/>
      <c r="I40" s="130"/>
      <c r="J40" s="80"/>
      <c r="K40" s="130"/>
      <c r="L40" s="80"/>
      <c r="M40" s="130"/>
      <c r="N40" s="80"/>
      <c r="O40" s="130"/>
      <c r="P40" s="80"/>
      <c r="Q40" s="130"/>
      <c r="R40" s="80"/>
      <c r="S40" s="130"/>
      <c r="T40" s="80"/>
      <c r="U40" s="80"/>
      <c r="V40" s="79"/>
      <c r="W40" s="80"/>
      <c r="X40" s="242"/>
      <c r="Y40" s="80"/>
      <c r="Z40" s="242"/>
      <c r="AA40" s="80"/>
      <c r="AB40" s="243"/>
      <c r="AC40" s="80"/>
      <c r="AD40" s="243"/>
      <c r="AE40" s="80"/>
      <c r="AF40" s="243"/>
      <c r="AG40" s="80"/>
      <c r="AH40" s="130"/>
      <c r="AI40" s="80"/>
      <c r="AJ40" s="242"/>
      <c r="AK40" s="80"/>
      <c r="AL40" s="247"/>
      <c r="AM40" s="80"/>
      <c r="AN40" s="247"/>
      <c r="AO40" s="277"/>
      <c r="AP40" s="80"/>
    </row>
    <row r="41" spans="1:42" s="6" customFormat="1" ht="13.5" thickBot="1">
      <c r="A41" s="75" t="s">
        <v>34</v>
      </c>
      <c r="B41" s="78">
        <v>1968</v>
      </c>
      <c r="C41" s="78">
        <f aca="true" t="shared" si="5" ref="C41:S41">C32+C38</f>
        <v>2092</v>
      </c>
      <c r="D41" s="78">
        <v>1941</v>
      </c>
      <c r="E41" s="78">
        <f t="shared" si="5"/>
        <v>2067</v>
      </c>
      <c r="F41" s="78">
        <v>5988</v>
      </c>
      <c r="G41" s="78">
        <f t="shared" si="5"/>
        <v>6009</v>
      </c>
      <c r="H41" s="78">
        <v>3386</v>
      </c>
      <c r="I41" s="78">
        <f t="shared" si="5"/>
        <v>3414</v>
      </c>
      <c r="J41" s="78">
        <v>336</v>
      </c>
      <c r="K41" s="78">
        <f t="shared" si="5"/>
        <v>355</v>
      </c>
      <c r="L41" s="78">
        <v>1606</v>
      </c>
      <c r="M41" s="78">
        <f t="shared" si="5"/>
        <v>1728</v>
      </c>
      <c r="N41" s="78">
        <v>932</v>
      </c>
      <c r="O41" s="78">
        <f t="shared" si="5"/>
        <v>992</v>
      </c>
      <c r="P41" s="78">
        <v>69</v>
      </c>
      <c r="Q41" s="78">
        <f t="shared" si="5"/>
        <v>75</v>
      </c>
      <c r="R41" s="78">
        <v>567</v>
      </c>
      <c r="S41" s="78">
        <f t="shared" si="5"/>
        <v>490</v>
      </c>
      <c r="T41" s="78">
        <v>212</v>
      </c>
      <c r="U41" s="78">
        <f>U32+U38</f>
        <v>135</v>
      </c>
      <c r="V41" s="75" t="s">
        <v>34</v>
      </c>
      <c r="W41" s="78">
        <v>1404</v>
      </c>
      <c r="X41" s="78">
        <f>X32+X38</f>
        <v>1312</v>
      </c>
      <c r="Y41" s="78">
        <v>105</v>
      </c>
      <c r="Z41" s="78">
        <f>Z32+Z38</f>
        <v>112</v>
      </c>
      <c r="AA41" s="78">
        <v>405</v>
      </c>
      <c r="AB41" s="218">
        <f>AB32+AB38</f>
        <v>340</v>
      </c>
      <c r="AC41" s="78">
        <v>910</v>
      </c>
      <c r="AD41" s="218">
        <f>AD32+AD38</f>
        <v>876</v>
      </c>
      <c r="AE41" s="78">
        <v>917</v>
      </c>
      <c r="AF41" s="218">
        <f>AF32+AF38</f>
        <v>925</v>
      </c>
      <c r="AG41" s="78">
        <v>357</v>
      </c>
      <c r="AH41" s="78">
        <f>AH32+AH38</f>
        <v>368</v>
      </c>
      <c r="AI41" s="78">
        <v>771</v>
      </c>
      <c r="AJ41" s="218">
        <f>AJ32+AJ38</f>
        <v>949</v>
      </c>
      <c r="AK41" s="78">
        <v>596</v>
      </c>
      <c r="AL41" s="218">
        <f>AL32+AL38</f>
        <v>761</v>
      </c>
      <c r="AM41" s="78">
        <v>379</v>
      </c>
      <c r="AN41" s="275">
        <f>AN32+AN38</f>
        <v>314</v>
      </c>
      <c r="AO41" s="240">
        <f>AO32+AO38</f>
        <v>386</v>
      </c>
      <c r="AP41" s="289">
        <f>AP32+AP38</f>
        <v>324</v>
      </c>
    </row>
    <row r="42" spans="1:42" ht="12.75">
      <c r="A42" s="116" t="s">
        <v>61</v>
      </c>
      <c r="B42" s="117">
        <f>B35+B11</f>
        <v>137</v>
      </c>
      <c r="C42" s="117">
        <f aca="true" t="shared" si="6" ref="C42:U42">C35+C11</f>
        <v>124</v>
      </c>
      <c r="D42" s="117">
        <f t="shared" si="6"/>
        <v>135</v>
      </c>
      <c r="E42" s="117">
        <f t="shared" si="6"/>
        <v>124</v>
      </c>
      <c r="F42" s="117">
        <f t="shared" si="6"/>
        <v>471</v>
      </c>
      <c r="G42" s="117">
        <f t="shared" si="6"/>
        <v>461</v>
      </c>
      <c r="H42" s="117">
        <f t="shared" si="6"/>
        <v>212</v>
      </c>
      <c r="I42" s="117">
        <f>I35+I11</f>
        <v>216</v>
      </c>
      <c r="J42" s="117">
        <f t="shared" si="6"/>
        <v>31</v>
      </c>
      <c r="K42" s="117">
        <f t="shared" si="6"/>
        <v>29</v>
      </c>
      <c r="L42" s="117">
        <f t="shared" si="6"/>
        <v>184</v>
      </c>
      <c r="M42" s="117">
        <f t="shared" si="6"/>
        <v>177</v>
      </c>
      <c r="N42" s="117">
        <f t="shared" si="6"/>
        <v>57</v>
      </c>
      <c r="O42" s="117">
        <f t="shared" si="6"/>
        <v>54</v>
      </c>
      <c r="P42" s="117">
        <f t="shared" si="6"/>
        <v>4</v>
      </c>
      <c r="Q42" s="117">
        <f t="shared" si="6"/>
        <v>1</v>
      </c>
      <c r="R42" s="117">
        <f t="shared" si="6"/>
        <v>42</v>
      </c>
      <c r="S42" s="117">
        <f t="shared" si="6"/>
        <v>41</v>
      </c>
      <c r="T42" s="117">
        <f t="shared" si="6"/>
        <v>5</v>
      </c>
      <c r="U42" s="117">
        <f t="shared" si="6"/>
        <v>3</v>
      </c>
      <c r="V42" s="117"/>
      <c r="W42" s="117">
        <f aca="true" t="shared" si="7" ref="W42:AN42">W35+W11</f>
        <v>110</v>
      </c>
      <c r="X42" s="117">
        <f t="shared" si="7"/>
        <v>104</v>
      </c>
      <c r="Y42" s="117">
        <f t="shared" si="7"/>
        <v>5</v>
      </c>
      <c r="Z42" s="117">
        <f t="shared" si="7"/>
        <v>7</v>
      </c>
      <c r="AA42" s="117">
        <f t="shared" si="7"/>
        <v>25</v>
      </c>
      <c r="AB42" s="117">
        <f t="shared" si="7"/>
        <v>26</v>
      </c>
      <c r="AC42" s="117">
        <f t="shared" si="7"/>
        <v>90</v>
      </c>
      <c r="AD42" s="117">
        <f t="shared" si="7"/>
        <v>88</v>
      </c>
      <c r="AE42" s="117">
        <f t="shared" si="7"/>
        <v>26</v>
      </c>
      <c r="AF42" s="117">
        <f t="shared" si="7"/>
        <v>27</v>
      </c>
      <c r="AG42" s="117">
        <f t="shared" si="7"/>
        <v>67</v>
      </c>
      <c r="AH42" s="117">
        <f>AH35+AH11</f>
        <v>58</v>
      </c>
      <c r="AI42" s="117">
        <f t="shared" si="7"/>
        <v>71</v>
      </c>
      <c r="AJ42" s="117">
        <f t="shared" si="7"/>
        <v>105</v>
      </c>
      <c r="AK42" s="117">
        <f t="shared" si="7"/>
        <v>65</v>
      </c>
      <c r="AL42" s="117">
        <f t="shared" si="7"/>
        <v>90</v>
      </c>
      <c r="AM42" s="117">
        <f t="shared" si="7"/>
        <v>57</v>
      </c>
      <c r="AN42" s="117">
        <f t="shared" si="7"/>
        <v>39</v>
      </c>
      <c r="AO42" s="117">
        <f>AO35+AO11</f>
        <v>57</v>
      </c>
      <c r="AP42" s="117">
        <f>AP35+AP11</f>
        <v>39</v>
      </c>
    </row>
    <row r="43" spans="1:42" ht="12.75">
      <c r="A43" s="116" t="s">
        <v>74</v>
      </c>
      <c r="B43">
        <f>B10+B34</f>
        <v>142</v>
      </c>
      <c r="C43">
        <f aca="true" t="shared" si="8" ref="C43:AN43">C10+C34</f>
        <v>154</v>
      </c>
      <c r="D43">
        <f t="shared" si="8"/>
        <v>141</v>
      </c>
      <c r="E43">
        <f t="shared" si="8"/>
        <v>151</v>
      </c>
      <c r="F43">
        <f t="shared" si="8"/>
        <v>426</v>
      </c>
      <c r="G43">
        <f t="shared" si="8"/>
        <v>455</v>
      </c>
      <c r="H43">
        <f t="shared" si="8"/>
        <v>205</v>
      </c>
      <c r="I43">
        <f t="shared" si="8"/>
        <v>237</v>
      </c>
      <c r="J43">
        <f t="shared" si="8"/>
        <v>14</v>
      </c>
      <c r="K43">
        <f t="shared" si="8"/>
        <v>21</v>
      </c>
      <c r="L43">
        <f t="shared" si="8"/>
        <v>157</v>
      </c>
      <c r="M43">
        <f t="shared" si="8"/>
        <v>151</v>
      </c>
      <c r="N43">
        <f t="shared" si="8"/>
        <v>81</v>
      </c>
      <c r="O43">
        <f t="shared" si="8"/>
        <v>65</v>
      </c>
      <c r="P43">
        <f t="shared" si="8"/>
        <v>15</v>
      </c>
      <c r="Q43">
        <f t="shared" si="8"/>
        <v>10</v>
      </c>
      <c r="R43">
        <f t="shared" si="8"/>
        <v>36</v>
      </c>
      <c r="S43">
        <f t="shared" si="8"/>
        <v>31</v>
      </c>
      <c r="T43">
        <f t="shared" si="8"/>
        <v>9</v>
      </c>
      <c r="U43">
        <f t="shared" si="8"/>
        <v>8</v>
      </c>
      <c r="W43">
        <f t="shared" si="8"/>
        <v>120</v>
      </c>
      <c r="X43">
        <f t="shared" si="8"/>
        <v>94</v>
      </c>
      <c r="Y43">
        <f t="shared" si="8"/>
        <v>11</v>
      </c>
      <c r="Z43">
        <f t="shared" si="8"/>
        <v>12</v>
      </c>
      <c r="AA43">
        <f t="shared" si="8"/>
        <v>30</v>
      </c>
      <c r="AB43">
        <f t="shared" si="8"/>
        <v>19</v>
      </c>
      <c r="AC43">
        <f t="shared" si="8"/>
        <v>87</v>
      </c>
      <c r="AD43">
        <f t="shared" si="8"/>
        <v>91</v>
      </c>
      <c r="AE43">
        <f t="shared" si="8"/>
        <v>195</v>
      </c>
      <c r="AF43">
        <f t="shared" si="8"/>
        <v>164</v>
      </c>
      <c r="AG43">
        <f t="shared" si="8"/>
        <v>15</v>
      </c>
      <c r="AH43">
        <f t="shared" si="8"/>
        <v>7</v>
      </c>
      <c r="AI43">
        <f t="shared" si="8"/>
        <v>25</v>
      </c>
      <c r="AJ43">
        <f t="shared" si="8"/>
        <v>49</v>
      </c>
      <c r="AK43">
        <f t="shared" si="8"/>
        <v>19</v>
      </c>
      <c r="AL43">
        <f t="shared" si="8"/>
        <v>40</v>
      </c>
      <c r="AM43">
        <f t="shared" si="8"/>
        <v>31</v>
      </c>
      <c r="AN43">
        <f t="shared" si="8"/>
        <v>32</v>
      </c>
      <c r="AO43">
        <f>AO10+AO34</f>
        <v>32</v>
      </c>
      <c r="AP43">
        <f>AP10+AP34</f>
        <v>33</v>
      </c>
    </row>
    <row r="44" spans="1:42" ht="12.75">
      <c r="A44" s="116" t="s">
        <v>86</v>
      </c>
      <c r="B44">
        <f>B37+B24</f>
        <v>182</v>
      </c>
      <c r="C44">
        <f aca="true" t="shared" si="9" ref="C44:AP44">C37+C24</f>
        <v>188</v>
      </c>
      <c r="D44">
        <f t="shared" si="9"/>
        <v>180</v>
      </c>
      <c r="E44">
        <f t="shared" si="9"/>
        <v>182</v>
      </c>
      <c r="F44">
        <f t="shared" si="9"/>
        <v>397</v>
      </c>
      <c r="G44">
        <f t="shared" si="9"/>
        <v>550</v>
      </c>
      <c r="H44">
        <f t="shared" si="9"/>
        <v>208</v>
      </c>
      <c r="I44">
        <f t="shared" si="9"/>
        <v>275</v>
      </c>
      <c r="J44">
        <f t="shared" si="9"/>
        <v>20</v>
      </c>
      <c r="K44">
        <f t="shared" si="9"/>
        <v>25</v>
      </c>
      <c r="L44">
        <f t="shared" si="9"/>
        <v>132</v>
      </c>
      <c r="M44">
        <f t="shared" si="9"/>
        <v>189</v>
      </c>
      <c r="N44">
        <f t="shared" si="9"/>
        <v>47</v>
      </c>
      <c r="O44">
        <f t="shared" si="9"/>
        <v>55</v>
      </c>
      <c r="P44">
        <f t="shared" si="9"/>
        <v>7</v>
      </c>
      <c r="Q44">
        <f t="shared" si="9"/>
        <v>10</v>
      </c>
      <c r="R44">
        <f t="shared" si="9"/>
        <v>49</v>
      </c>
      <c r="S44">
        <f t="shared" si="9"/>
        <v>41</v>
      </c>
      <c r="T44">
        <f t="shared" si="9"/>
        <v>8</v>
      </c>
      <c r="U44">
        <f t="shared" si="9"/>
        <v>4</v>
      </c>
      <c r="V44" t="e">
        <f t="shared" si="9"/>
        <v>#VALUE!</v>
      </c>
      <c r="W44">
        <f t="shared" si="9"/>
        <v>99</v>
      </c>
      <c r="X44">
        <f t="shared" si="9"/>
        <v>106</v>
      </c>
      <c r="Y44">
        <f t="shared" si="9"/>
        <v>0</v>
      </c>
      <c r="Z44">
        <f t="shared" si="9"/>
        <v>12</v>
      </c>
      <c r="AA44">
        <f t="shared" si="9"/>
        <v>31</v>
      </c>
      <c r="AB44">
        <f t="shared" si="9"/>
        <v>32</v>
      </c>
      <c r="AC44">
        <f t="shared" si="9"/>
        <v>78</v>
      </c>
      <c r="AD44">
        <f t="shared" si="9"/>
        <v>72</v>
      </c>
      <c r="AE44">
        <f t="shared" si="9"/>
        <v>128</v>
      </c>
      <c r="AF44">
        <f t="shared" si="9"/>
        <v>63</v>
      </c>
      <c r="AG44">
        <f t="shared" si="9"/>
        <v>15</v>
      </c>
      <c r="AH44">
        <f t="shared" si="9"/>
        <v>5</v>
      </c>
      <c r="AI44">
        <f t="shared" si="9"/>
        <v>97</v>
      </c>
      <c r="AJ44">
        <f t="shared" si="9"/>
        <v>98</v>
      </c>
      <c r="AK44">
        <f t="shared" si="9"/>
        <v>75</v>
      </c>
      <c r="AL44">
        <f t="shared" si="9"/>
        <v>85</v>
      </c>
      <c r="AM44">
        <f t="shared" si="9"/>
        <v>63</v>
      </c>
      <c r="AN44">
        <f t="shared" si="9"/>
        <v>34</v>
      </c>
      <c r="AO44">
        <f t="shared" si="9"/>
        <v>63</v>
      </c>
      <c r="AP44">
        <f t="shared" si="9"/>
        <v>34</v>
      </c>
    </row>
    <row r="45" spans="6:36" ht="12.75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6:36" ht="12.75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</sheetData>
  <sheetProtection/>
  <mergeCells count="28">
    <mergeCell ref="A2:AB2"/>
    <mergeCell ref="L5:M5"/>
    <mergeCell ref="N5:O5"/>
    <mergeCell ref="H5:I5"/>
    <mergeCell ref="J5:K5"/>
    <mergeCell ref="A4:A6"/>
    <mergeCell ref="W4:AB4"/>
    <mergeCell ref="B4:E4"/>
    <mergeCell ref="D5:E5"/>
    <mergeCell ref="B5:C5"/>
    <mergeCell ref="AM5:AN5"/>
    <mergeCell ref="AK5:AL5"/>
    <mergeCell ref="T4:U5"/>
    <mergeCell ref="AC4:AD5"/>
    <mergeCell ref="AE4:AF5"/>
    <mergeCell ref="AG4:AH5"/>
    <mergeCell ref="AI4:AL4"/>
    <mergeCell ref="AI5:AJ5"/>
    <mergeCell ref="AO4:AP5"/>
    <mergeCell ref="F3:N3"/>
    <mergeCell ref="F5:G5"/>
    <mergeCell ref="W5:X5"/>
    <mergeCell ref="Y5:Z5"/>
    <mergeCell ref="AA5:AB5"/>
    <mergeCell ref="P4:Q5"/>
    <mergeCell ref="R4:S5"/>
    <mergeCell ref="V4:V6"/>
    <mergeCell ref="F4:O4"/>
  </mergeCells>
  <printOptions/>
  <pageMargins left="0" right="0" top="0" bottom="0" header="0" footer="0"/>
  <pageSetup horizontalDpi="600" verticalDpi="600" orientation="landscape" paperSize="9" scale="7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tabSelected="1" view="pageBreakPreview" zoomScaleNormal="114" zoomScaleSheetLayoutView="100" workbookViewId="0" topLeftCell="A1">
      <pane xSplit="1" ySplit="6" topLeftCell="V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E7" sqref="AE7:AF43"/>
    </sheetView>
  </sheetViews>
  <sheetFormatPr defaultColWidth="8.875" defaultRowHeight="12.75"/>
  <cols>
    <col min="1" max="1" width="19.375" style="0" customWidth="1"/>
    <col min="2" max="2" width="8.375" style="0" customWidth="1"/>
    <col min="3" max="3" width="8.125" style="0" customWidth="1"/>
    <col min="4" max="16" width="8.875" style="0" customWidth="1"/>
    <col min="17" max="17" width="10.00390625" style="0" customWidth="1"/>
    <col min="18" max="23" width="8.875" style="0" customWidth="1"/>
    <col min="24" max="24" width="19.625" style="0" customWidth="1"/>
    <col min="25" max="26" width="8.875" style="0" customWidth="1"/>
    <col min="27" max="27" width="7.125" style="0" customWidth="1"/>
    <col min="28" max="28" width="7.375" style="0" customWidth="1"/>
    <col min="29" max="44" width="8.875" style="0" customWidth="1"/>
  </cols>
  <sheetData>
    <row r="2" spans="1:17" ht="15.75">
      <c r="A2" s="323" t="s">
        <v>87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</row>
    <row r="3" spans="5:16" ht="13.5" thickBot="1"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</row>
    <row r="4" spans="1:42" ht="12.75" customHeight="1" thickBot="1">
      <c r="A4" s="309" t="s">
        <v>0</v>
      </c>
      <c r="B4" s="347" t="s">
        <v>50</v>
      </c>
      <c r="C4" s="348"/>
      <c r="D4" s="312" t="s">
        <v>35</v>
      </c>
      <c r="E4" s="313"/>
      <c r="F4" s="313"/>
      <c r="G4" s="326"/>
      <c r="H4" s="312" t="s">
        <v>38</v>
      </c>
      <c r="I4" s="313"/>
      <c r="J4" s="313"/>
      <c r="K4" s="313"/>
      <c r="L4" s="313"/>
      <c r="M4" s="313"/>
      <c r="N4" s="313"/>
      <c r="O4" s="313"/>
      <c r="P4" s="313"/>
      <c r="Q4" s="313"/>
      <c r="R4" s="301" t="s">
        <v>49</v>
      </c>
      <c r="S4" s="302"/>
      <c r="T4" s="337" t="s">
        <v>48</v>
      </c>
      <c r="U4" s="338"/>
      <c r="V4" s="338" t="s">
        <v>55</v>
      </c>
      <c r="W4" s="360"/>
      <c r="X4" s="354" t="s">
        <v>0</v>
      </c>
      <c r="Y4" s="301" t="s">
        <v>43</v>
      </c>
      <c r="Z4" s="353"/>
      <c r="AA4" s="353"/>
      <c r="AB4" s="353"/>
      <c r="AC4" s="353"/>
      <c r="AD4" s="353"/>
      <c r="AE4" s="305" t="s">
        <v>47</v>
      </c>
      <c r="AF4" s="316"/>
      <c r="AG4" s="305" t="s">
        <v>59</v>
      </c>
      <c r="AH4" s="316"/>
      <c r="AI4" s="305" t="s">
        <v>60</v>
      </c>
      <c r="AJ4" s="316"/>
      <c r="AK4" s="305" t="s">
        <v>46</v>
      </c>
      <c r="AL4" s="316"/>
      <c r="AM4" s="331" t="s">
        <v>53</v>
      </c>
      <c r="AN4" s="332"/>
      <c r="AO4" s="331" t="s">
        <v>54</v>
      </c>
      <c r="AP4" s="332"/>
    </row>
    <row r="5" spans="1:42" s="1" customFormat="1" ht="38.25" customHeight="1" thickBot="1">
      <c r="A5" s="310"/>
      <c r="B5" s="349"/>
      <c r="C5" s="350"/>
      <c r="D5" s="358" t="s">
        <v>36</v>
      </c>
      <c r="E5" s="359"/>
      <c r="F5" s="327" t="s">
        <v>37</v>
      </c>
      <c r="G5" s="328"/>
      <c r="H5" s="344" t="s">
        <v>36</v>
      </c>
      <c r="I5" s="345"/>
      <c r="J5" s="346" t="s">
        <v>39</v>
      </c>
      <c r="K5" s="345"/>
      <c r="L5" s="346" t="s">
        <v>40</v>
      </c>
      <c r="M5" s="345"/>
      <c r="N5" s="346" t="s">
        <v>41</v>
      </c>
      <c r="O5" s="345"/>
      <c r="P5" s="357" t="s">
        <v>42</v>
      </c>
      <c r="Q5" s="346"/>
      <c r="R5" s="335"/>
      <c r="S5" s="336"/>
      <c r="T5" s="339"/>
      <c r="U5" s="340"/>
      <c r="V5" s="340"/>
      <c r="W5" s="361"/>
      <c r="X5" s="355"/>
      <c r="Y5" s="352" t="s">
        <v>36</v>
      </c>
      <c r="Z5" s="342"/>
      <c r="AA5" s="342" t="s">
        <v>44</v>
      </c>
      <c r="AB5" s="342"/>
      <c r="AC5" s="342" t="s">
        <v>45</v>
      </c>
      <c r="AD5" s="343"/>
      <c r="AE5" s="318"/>
      <c r="AF5" s="320"/>
      <c r="AG5" s="318"/>
      <c r="AH5" s="320"/>
      <c r="AI5" s="318"/>
      <c r="AJ5" s="320"/>
      <c r="AK5" s="307"/>
      <c r="AL5" s="341"/>
      <c r="AM5" s="333"/>
      <c r="AN5" s="334"/>
      <c r="AO5" s="333"/>
      <c r="AP5" s="334"/>
    </row>
    <row r="6" spans="1:42" ht="13.5" thickBot="1">
      <c r="A6" s="311"/>
      <c r="B6" s="30">
        <v>2017</v>
      </c>
      <c r="C6" s="31">
        <v>2018</v>
      </c>
      <c r="D6" s="59">
        <v>2017</v>
      </c>
      <c r="E6" s="131">
        <v>2018</v>
      </c>
      <c r="F6" s="59">
        <v>2017</v>
      </c>
      <c r="G6" s="135">
        <v>2018</v>
      </c>
      <c r="H6" s="30">
        <v>2017</v>
      </c>
      <c r="I6" s="31">
        <v>2018</v>
      </c>
      <c r="J6" s="30">
        <v>2017</v>
      </c>
      <c r="K6" s="31">
        <v>2018</v>
      </c>
      <c r="L6" s="30">
        <v>2017</v>
      </c>
      <c r="M6" s="31">
        <v>2018</v>
      </c>
      <c r="N6" s="30">
        <v>2017</v>
      </c>
      <c r="O6" s="31">
        <v>2018</v>
      </c>
      <c r="P6" s="30">
        <v>2017</v>
      </c>
      <c r="Q6" s="33">
        <v>2018</v>
      </c>
      <c r="R6" s="59">
        <v>2017</v>
      </c>
      <c r="S6" s="135">
        <v>2018</v>
      </c>
      <c r="T6" s="30">
        <v>2017</v>
      </c>
      <c r="U6" s="31">
        <v>2018</v>
      </c>
      <c r="V6" s="31">
        <v>2017</v>
      </c>
      <c r="W6" s="32">
        <v>2018</v>
      </c>
      <c r="X6" s="356"/>
      <c r="Y6" s="30">
        <v>2017</v>
      </c>
      <c r="Z6" s="31">
        <v>2018</v>
      </c>
      <c r="AA6" s="30">
        <v>2017</v>
      </c>
      <c r="AB6" s="31">
        <v>2018</v>
      </c>
      <c r="AC6" s="30">
        <v>2017</v>
      </c>
      <c r="AD6" s="32">
        <v>2018</v>
      </c>
      <c r="AE6" s="30">
        <v>2017</v>
      </c>
      <c r="AF6" s="32">
        <v>2018</v>
      </c>
      <c r="AG6" s="30">
        <v>2017</v>
      </c>
      <c r="AH6" s="32">
        <v>2018</v>
      </c>
      <c r="AI6" s="30">
        <v>2017</v>
      </c>
      <c r="AJ6" s="32">
        <v>2018</v>
      </c>
      <c r="AK6" s="30">
        <v>2017</v>
      </c>
      <c r="AL6" s="32">
        <v>2018</v>
      </c>
      <c r="AM6" s="47">
        <v>2017</v>
      </c>
      <c r="AN6" s="32">
        <v>2018</v>
      </c>
      <c r="AO6" s="30">
        <v>2017</v>
      </c>
      <c r="AP6" s="32">
        <v>2018</v>
      </c>
    </row>
    <row r="7" spans="1:42" ht="12.75">
      <c r="A7" s="2" t="s">
        <v>1</v>
      </c>
      <c r="B7" s="188">
        <v>18789</v>
      </c>
      <c r="C7" s="128">
        <v>18617</v>
      </c>
      <c r="D7" s="155">
        <f>абс!B7*100000/'на 100 тыс'!$B7*1.337</f>
        <v>185.01250731811166</v>
      </c>
      <c r="E7" s="137">
        <f>абс!C7*100000/'на 100 тыс'!$C7*1.337</f>
        <v>114.9057313208358</v>
      </c>
      <c r="F7" s="157">
        <f>абс!D7*100000/'на 100 тыс'!$B7*1.337</f>
        <v>185.01250731811166</v>
      </c>
      <c r="G7" s="138">
        <f>абс!E7*100000/'на 100 тыс'!$C7*1.337</f>
        <v>107.72412311328355</v>
      </c>
      <c r="H7" s="13">
        <f>абс!F7*100000/'на 100 тыс'!$B7*1.337</f>
        <v>597.7327159508222</v>
      </c>
      <c r="I7" s="8">
        <f>абс!G7*100000/'на 100 тыс'!$C7*1.337</f>
        <v>488.3493581135521</v>
      </c>
      <c r="J7" s="8">
        <f>абс!H7*100000/'на 100 тыс'!$B7*1.337</f>
        <v>377.1408803023045</v>
      </c>
      <c r="K7" s="8">
        <f>абс!I7*100000/'на 100 тыс'!$C7*1.337</f>
        <v>280.08272009453725</v>
      </c>
      <c r="L7" s="8">
        <f>абс!J7*100000/'на 100 тыс'!$B7*1.337</f>
        <v>21.347596998243652</v>
      </c>
      <c r="M7" s="8">
        <f>абс!K7*100000/'на 100 тыс'!$C7*1.337</f>
        <v>7.181608207552237</v>
      </c>
      <c r="N7" s="8">
        <f>абс!L7*100000/'на 100 тыс'!$B7*1.337</f>
        <v>120.9697163233807</v>
      </c>
      <c r="O7" s="8">
        <f>абс!M7*100000/'на 100 тыс'!$C7*1.337</f>
        <v>143.63216415104472</v>
      </c>
      <c r="P7" s="8">
        <f>абс!N7*100000/'на 100 тыс'!$B7*1.337</f>
        <v>92.50625365905583</v>
      </c>
      <c r="Q7" s="36">
        <f>абс!O7*100000/'на 100 тыс'!$C7*1.337</f>
        <v>122.08733952838803</v>
      </c>
      <c r="R7" s="37">
        <f>абс!P7*100000/'на 100 тыс'!$B7*1.337</f>
        <v>7.115865666081217</v>
      </c>
      <c r="S7" s="143">
        <f>абс!Q7*100000/'на 100 тыс'!$C7*1.337</f>
        <v>0</v>
      </c>
      <c r="T7" s="13">
        <f>абс!R7*100000/'на 100 тыс'!$B7*1.337</f>
        <v>64.04279099473096</v>
      </c>
      <c r="U7" s="8">
        <f>абс!S7*100000/'на 100 тыс'!$C7*1.337</f>
        <v>64.63447386797014</v>
      </c>
      <c r="V7" s="8">
        <f>абс!T7*100000/'на 100 тыс'!$B7*1.337</f>
        <v>7.115865666081217</v>
      </c>
      <c r="W7" s="21">
        <f>абс!U7*100000/'на 100 тыс'!$C7*1.337</f>
        <v>7.181608207552237</v>
      </c>
      <c r="X7" s="11" t="s">
        <v>1</v>
      </c>
      <c r="Y7" s="37">
        <f>абс!W7*100000/'на 100 тыс'!$B7*1.337</f>
        <v>234.8235669806802</v>
      </c>
      <c r="Z7" s="38">
        <f>абс!X7*100000/'на 100 тыс'!$C7*1.337</f>
        <v>201.08502981146265</v>
      </c>
      <c r="AA7" s="38">
        <f>абс!Y7*100000/'на 100 тыс'!$B7*1.337</f>
        <v>21.347596998243652</v>
      </c>
      <c r="AB7" s="38">
        <f>абс!Z7*100000/'на 100 тыс'!$C7*1.337</f>
        <v>28.72643283020895</v>
      </c>
      <c r="AC7" s="38">
        <f>абс!AA7*100000/'на 100 тыс'!$B7*1.337</f>
        <v>78.27452232689339</v>
      </c>
      <c r="AD7" s="143">
        <f>абс!AB7*100000/'на 100 тыс'!$C7*1.337</f>
        <v>43.089649245313424</v>
      </c>
      <c r="AE7" s="7">
        <f>абс!AC7*100000/'на 100 тыс'!$B7*1.337</f>
        <v>64.04279099473096</v>
      </c>
      <c r="AF7" s="21">
        <f>абс!AD7*100000/'на 100 тыс'!$C7*1.337</f>
        <v>57.4528656604179</v>
      </c>
      <c r="AG7" s="7">
        <f>абс!AE7*100000/'на 100 тыс'!$B7*1.337</f>
        <v>156.54904465378678</v>
      </c>
      <c r="AH7" s="21">
        <f>абс!AF7*100000/'на 100 тыс'!$C7*1.337</f>
        <v>280.08272009453725</v>
      </c>
      <c r="AI7" s="7">
        <f>абс!AG7*100000/'на 100 тыс'!$B7*1.337</f>
        <v>0</v>
      </c>
      <c r="AJ7" s="21">
        <f>абс!AH7*100000/'на 100 тыс'!$C7*1.337</f>
        <v>35.90804103776118</v>
      </c>
      <c r="AK7" s="7">
        <f>абс!AI7*100000/'на 100 тыс'!$B7*1.337</f>
        <v>135.20144765554312</v>
      </c>
      <c r="AL7" s="21">
        <f>абс!AJ7*100000/'на 100 тыс'!$C7*1.337</f>
        <v>157.9953805661492</v>
      </c>
      <c r="AM7" s="13">
        <f>абс!AK7*100000/'на 100 тыс'!$B7*1.337</f>
        <v>128.08558198946193</v>
      </c>
      <c r="AN7" s="36">
        <f>абс!AL7*100000/'на 100 тыс'!$C7*1.337</f>
        <v>143.63216415104472</v>
      </c>
      <c r="AO7" s="37">
        <f>абс!AM7*100000/'на 100 тыс'!$B7*1.337</f>
        <v>49.81105966256852</v>
      </c>
      <c r="AP7" s="143">
        <f>абс!AN7*100000/'на 100 тыс'!$C7*1.337</f>
        <v>35.90804103776118</v>
      </c>
    </row>
    <row r="8" spans="1:42" ht="12.75">
      <c r="A8" s="3" t="s">
        <v>2</v>
      </c>
      <c r="B8" s="189">
        <v>31308</v>
      </c>
      <c r="C8" s="93">
        <v>30904</v>
      </c>
      <c r="D8" s="139">
        <f>абс!B8*100000/'на 100 тыс'!$B8*1.337</f>
        <v>213.5237000127763</v>
      </c>
      <c r="E8" s="136">
        <f>абс!C8*100000/'на 100 тыс'!$C8*1.337</f>
        <v>168.7257312969195</v>
      </c>
      <c r="F8" s="136">
        <f>абс!D8*100000/'на 100 тыс'!$B8*1.337</f>
        <v>213.5237000127763</v>
      </c>
      <c r="G8" s="140">
        <f>абс!E8*100000/'на 100 тыс'!$C8*1.337</f>
        <v>168.7257312969195</v>
      </c>
      <c r="H8" s="13">
        <f>абс!F8*100000/'на 100 тыс'!$B8*1.337</f>
        <v>550.8911460329629</v>
      </c>
      <c r="I8" s="8">
        <f>абс!G8*100000/'на 100 тыс'!$C8*1.337</f>
        <v>575.3980067305204</v>
      </c>
      <c r="J8" s="8">
        <f>абс!H8*100000/'на 100 тыс'!$B8*1.337</f>
        <v>213.5237000127763</v>
      </c>
      <c r="K8" s="8">
        <f>абс!I8*100000/'на 100 тыс'!$C8*1.337</f>
        <v>354.75666580377947</v>
      </c>
      <c r="L8" s="8">
        <f>абс!J8*100000/'на 100 тыс'!$B8*1.337</f>
        <v>12.811422000766576</v>
      </c>
      <c r="M8" s="8">
        <f>абс!K8*100000/'на 100 тыс'!$C8*1.337</f>
        <v>43.26300802485115</v>
      </c>
      <c r="N8" s="8">
        <f>абс!L8*100000/'на 100 тыс'!$B8*1.337</f>
        <v>166.5484860099655</v>
      </c>
      <c r="O8" s="8">
        <f>абс!M8*100000/'на 100 тыс'!$C8*1.337</f>
        <v>95.17861765467254</v>
      </c>
      <c r="P8" s="8">
        <f>абс!N8*100000/'на 100 тыс'!$B8*1.337</f>
        <v>76.86853200459946</v>
      </c>
      <c r="Q8" s="36">
        <f>абс!O8*100000/'на 100 тыс'!$C8*1.337</f>
        <v>60.56821123479161</v>
      </c>
      <c r="R8" s="9">
        <f>абс!P8*100000/'на 100 тыс'!$B8*1.337</f>
        <v>12.811422000766576</v>
      </c>
      <c r="S8" s="39">
        <f>абс!Q8*100000/'на 100 тыс'!$C8*1.337</f>
        <v>25.95780481491069</v>
      </c>
      <c r="T8" s="13">
        <f>абс!R8*100000/'на 100 тыс'!$B8*1.337</f>
        <v>64.05711000383288</v>
      </c>
      <c r="U8" s="8">
        <f>абс!S8*100000/'на 100 тыс'!$C8*1.337</f>
        <v>103.83121925964276</v>
      </c>
      <c r="V8" s="8">
        <f>абс!T8*100000/'на 100 тыс'!$B8*1.337</f>
        <v>12.811422000766576</v>
      </c>
      <c r="W8" s="21">
        <f>абс!U8*100000/'на 100 тыс'!$C8*1.337</f>
        <v>12.978902407455346</v>
      </c>
      <c r="X8" s="12" t="s">
        <v>2</v>
      </c>
      <c r="Y8" s="7">
        <f>абс!W8*100000/'на 100 тыс'!$B8*1.337</f>
        <v>149.4665900089434</v>
      </c>
      <c r="Z8" s="8">
        <f>абс!X8*100000/'на 100 тыс'!$C8*1.337</f>
        <v>203.3361377168004</v>
      </c>
      <c r="AA8" s="8">
        <f>абс!Y8*100000/'на 100 тыс'!$B8*1.337</f>
        <v>17.081896001022102</v>
      </c>
      <c r="AB8" s="8">
        <f>абс!Z8*100000/'на 100 тыс'!$C8*1.337</f>
        <v>17.305203209940462</v>
      </c>
      <c r="AC8" s="8">
        <f>абс!AA8*100000/'на 100 тыс'!$B8*1.337</f>
        <v>59.78663600357736</v>
      </c>
      <c r="AD8" s="21">
        <f>абс!AB8*100000/'на 100 тыс'!$C8*1.337</f>
        <v>47.58930882733627</v>
      </c>
      <c r="AE8" s="7">
        <f>абс!AC8*100000/'на 100 тыс'!$B8*1.337</f>
        <v>115.3027980068992</v>
      </c>
      <c r="AF8" s="21">
        <f>абс!AD8*100000/'на 100 тыс'!$C8*1.337</f>
        <v>64.89451203727673</v>
      </c>
      <c r="AG8" s="7">
        <f>абс!AE8*100000/'на 100 тыс'!$B8*1.337</f>
        <v>25.622844001533153</v>
      </c>
      <c r="AH8" s="21">
        <f>абс!AF8*100000/'на 100 тыс'!$C8*1.337</f>
        <v>25.95780481491069</v>
      </c>
      <c r="AI8" s="7">
        <f>абс!AG8*100000/'на 100 тыс'!$B8*1.337</f>
        <v>51.245688003066306</v>
      </c>
      <c r="AJ8" s="21">
        <f>абс!AH8*100000/'на 100 тыс'!$C8*1.337</f>
        <v>86.5260160497023</v>
      </c>
      <c r="AK8" s="7">
        <f>абс!AI8*100000/'на 100 тыс'!$B8*1.337</f>
        <v>98.22090200587708</v>
      </c>
      <c r="AL8" s="21">
        <f>абс!AJ8*100000/'на 100 тыс'!$C8*1.337</f>
        <v>116.81012166709812</v>
      </c>
      <c r="AM8" s="13">
        <f>абс!AK8*100000/'на 100 тыс'!$B8*1.337</f>
        <v>98.22090200587708</v>
      </c>
      <c r="AN8" s="36">
        <f>абс!AL8*100000/'на 100 тыс'!$C8*1.337</f>
        <v>108.15752006212789</v>
      </c>
      <c r="AO8" s="7">
        <f>абс!AM8*100000/'на 100 тыс'!$B8*1.337</f>
        <v>55.51616200332183</v>
      </c>
      <c r="AP8" s="21">
        <f>абс!AN8*100000/'на 100 тыс'!$C8*1.337</f>
        <v>60.56821123479161</v>
      </c>
    </row>
    <row r="9" spans="1:42" ht="12.75">
      <c r="A9" s="3" t="s">
        <v>3</v>
      </c>
      <c r="B9" s="189">
        <v>15478</v>
      </c>
      <c r="C9" s="93">
        <v>15274</v>
      </c>
      <c r="D9" s="139">
        <f>абс!B9*100000/'на 100 тыс'!$B9*1.337</f>
        <v>146.8471378731102</v>
      </c>
      <c r="E9" s="136">
        <f>абс!C9*100000/'на 100 тыс'!$C9*1.337</f>
        <v>183.82218148487624</v>
      </c>
      <c r="F9" s="136">
        <f>абс!D9*100000/'на 100 тыс'!$B9*1.337</f>
        <v>146.8471378731102</v>
      </c>
      <c r="G9" s="140">
        <f>абс!E9*100000/'на 100 тыс'!$C9*1.337</f>
        <v>183.82218148487624</v>
      </c>
      <c r="H9" s="13">
        <f>абс!F9*100000/'на 100 тыс'!$B9*1.337</f>
        <v>621.9408192272904</v>
      </c>
      <c r="I9" s="8">
        <f>абс!G9*100000/'на 100 тыс'!$C9*1.337</f>
        <v>577.7268560953254</v>
      </c>
      <c r="J9" s="8">
        <f>абс!H9*100000/'на 100 тыс'!$B9*1.337</f>
        <v>302.3323426799328</v>
      </c>
      <c r="K9" s="8">
        <f>абс!I9*100000/'на 100 тыс'!$C9*1.337</f>
        <v>323.8771769019248</v>
      </c>
      <c r="L9" s="8">
        <f>абс!J9*100000/'на 100 тыс'!$B9*1.337</f>
        <v>43.190334668561825</v>
      </c>
      <c r="M9" s="8">
        <f>абс!K9*100000/'на 100 тыс'!$C9*1.337</f>
        <v>8.753437213565537</v>
      </c>
      <c r="N9" s="8">
        <f>абс!L9*100000/'на 100 тыс'!$B9*1.337</f>
        <v>164.12327174053493</v>
      </c>
      <c r="O9" s="8">
        <f>абс!M9*100000/'на 100 тыс'!$C9*1.337</f>
        <v>166.31530705774517</v>
      </c>
      <c r="P9" s="8">
        <f>абс!N9*100000/'на 100 тыс'!$B9*1.337</f>
        <v>129.5710040056855</v>
      </c>
      <c r="Q9" s="36">
        <f>абс!O9*100000/'на 100 тыс'!$C9*1.337</f>
        <v>87.53437213565536</v>
      </c>
      <c r="R9" s="9">
        <f>абс!P9*100000/'на 100 тыс'!$B9*1.337</f>
        <v>0</v>
      </c>
      <c r="S9" s="39">
        <f>абс!Q9*100000/'на 100 тыс'!$C9*1.337</f>
        <v>8.753437213565537</v>
      </c>
      <c r="T9" s="13">
        <f>абс!R9*100000/'на 100 тыс'!$B9*1.337</f>
        <v>86.38066933712365</v>
      </c>
      <c r="U9" s="8">
        <f>абс!S9*100000/'на 100 тыс'!$C9*1.337</f>
        <v>87.53437213565536</v>
      </c>
      <c r="V9" s="8">
        <f>абс!T9*100000/'на 100 тыс'!$B9*1.337</f>
        <v>25.9142008011371</v>
      </c>
      <c r="W9" s="21">
        <f>абс!U9*100000/'на 100 тыс'!$C9*1.337</f>
        <v>26.260311640696607</v>
      </c>
      <c r="X9" s="12" t="s">
        <v>3</v>
      </c>
      <c r="Y9" s="7">
        <f>абс!W9*100000/'на 100 тыс'!$B9*1.337</f>
        <v>207.3136064090968</v>
      </c>
      <c r="Z9" s="8">
        <f>абс!X9*100000/'на 100 тыс'!$C9*1.337</f>
        <v>183.82218148487624</v>
      </c>
      <c r="AA9" s="8">
        <f>абс!Y9*100000/'на 100 тыс'!$B9*1.337</f>
        <v>25.9142008011371</v>
      </c>
      <c r="AB9" s="8">
        <f>абс!Z9*100000/'на 100 тыс'!$C9*1.337</f>
        <v>52.52062328139321</v>
      </c>
      <c r="AC9" s="8">
        <f>абс!AA9*100000/'на 100 тыс'!$B9*1.337</f>
        <v>51.8284016022742</v>
      </c>
      <c r="AD9" s="21">
        <f>абс!AB9*100000/'на 100 тыс'!$C9*1.337</f>
        <v>61.274060494958746</v>
      </c>
      <c r="AE9" s="7">
        <f>абс!AC9*100000/'на 100 тыс'!$B9*1.337</f>
        <v>77.7426024034113</v>
      </c>
      <c r="AF9" s="21">
        <f>абс!AD9*100000/'на 100 тыс'!$C9*1.337</f>
        <v>70.0274977085243</v>
      </c>
      <c r="AG9" s="7">
        <f>абс!AE9*100000/'на 100 тыс'!$B9*1.337</f>
        <v>43.190334668561825</v>
      </c>
      <c r="AH9" s="21">
        <f>абс!AF9*100000/'на 100 тыс'!$C9*1.337</f>
        <v>26.260311640696607</v>
      </c>
      <c r="AI9" s="7">
        <f>абс!AG9*100000/'на 100 тыс'!$B9*1.337</f>
        <v>69.10453546969893</v>
      </c>
      <c r="AJ9" s="21">
        <f>абс!AH9*100000/'на 100 тыс'!$C9*1.337</f>
        <v>26.260311640696607</v>
      </c>
      <c r="AK9" s="7">
        <f>абс!AI9*100000/'на 100 тыс'!$B9*1.337</f>
        <v>77.7426024034113</v>
      </c>
      <c r="AL9" s="21">
        <f>абс!AJ9*100000/'на 100 тыс'!$C9*1.337</f>
        <v>140.0549954170486</v>
      </c>
      <c r="AM9" s="13">
        <f>абс!AK9*100000/'на 100 тыс'!$B9*1.337</f>
        <v>77.7426024034113</v>
      </c>
      <c r="AN9" s="36">
        <f>абс!AL9*100000/'на 100 тыс'!$C9*1.337</f>
        <v>122.54812098991749</v>
      </c>
      <c r="AO9" s="7">
        <f>абс!AM9*100000/'на 100 тыс'!$B9*1.337</f>
        <v>43.190334668561825</v>
      </c>
      <c r="AP9" s="21">
        <f>абс!AN9*100000/'на 100 тыс'!$C9*1.337</f>
        <v>43.76718606782768</v>
      </c>
    </row>
    <row r="10" spans="1:42" ht="12.75">
      <c r="A10" s="3" t="s">
        <v>4</v>
      </c>
      <c r="B10" s="189">
        <v>24248</v>
      </c>
      <c r="C10" s="93">
        <v>24271</v>
      </c>
      <c r="D10" s="139">
        <f>абс!B10*100000/'на 100 тыс'!$B10*1.337</f>
        <v>148.87413394919167</v>
      </c>
      <c r="E10" s="136">
        <f>абс!C10*100000/'на 100 тыс'!$C10*1.337</f>
        <v>148.73305591034568</v>
      </c>
      <c r="F10" s="136">
        <f>абс!D10*100000/'на 100 тыс'!$B10*1.337</f>
        <v>148.87413394919167</v>
      </c>
      <c r="G10" s="140">
        <f>абс!E10*100000/'на 100 тыс'!$C10*1.337</f>
        <v>143.2244242099625</v>
      </c>
      <c r="H10" s="13">
        <f>абс!F10*100000/'на 100 тыс'!$B10*1.337</f>
        <v>408.02540415704385</v>
      </c>
      <c r="I10" s="8">
        <f>абс!G10*100000/'на 100 тыс'!$C10*1.337</f>
        <v>446.199167731037</v>
      </c>
      <c r="J10" s="8">
        <f>абс!H10*100000/'на 100 тыс'!$B10*1.337</f>
        <v>170.92956120092379</v>
      </c>
      <c r="K10" s="8">
        <f>абс!I10*100000/'на 100 тыс'!$C10*1.337</f>
        <v>209.32800461456057</v>
      </c>
      <c r="L10" s="8">
        <f>абс!J10*100000/'на 100 тыс'!$B10*1.337</f>
        <v>0</v>
      </c>
      <c r="M10" s="8">
        <f>абс!K10*100000/'на 100 тыс'!$C10*1.337</f>
        <v>5.508631700383173</v>
      </c>
      <c r="N10" s="8">
        <f>абс!L10*100000/'на 100 тыс'!$B10*1.337</f>
        <v>148.87413394919167</v>
      </c>
      <c r="O10" s="8">
        <f>абс!M10*100000/'на 100 тыс'!$C10*1.337</f>
        <v>159.75031931111204</v>
      </c>
      <c r="P10" s="8">
        <f>абс!N10*100000/'на 100 тыс'!$B10*1.337</f>
        <v>66.16628175519631</v>
      </c>
      <c r="Q10" s="36">
        <f>абс!O10*100000/'на 100 тыс'!$C10*1.337</f>
        <v>60.59494870421491</v>
      </c>
      <c r="R10" s="9">
        <f>абс!P10*100000/'на 100 тыс'!$B10*1.337</f>
        <v>16.541570438799077</v>
      </c>
      <c r="S10" s="39">
        <f>абс!Q10*100000/'на 100 тыс'!$C10*1.337</f>
        <v>27.543158501915865</v>
      </c>
      <c r="T10" s="13">
        <f>абс!R10*100000/'на 100 тыс'!$B10*1.337</f>
        <v>49.624711316397224</v>
      </c>
      <c r="U10" s="8">
        <f>абс!S10*100000/'на 100 тыс'!$C10*1.337</f>
        <v>27.543158501915865</v>
      </c>
      <c r="V10" s="8">
        <f>абс!T10*100000/'на 100 тыс'!$B10*1.337</f>
        <v>11.02771362586605</v>
      </c>
      <c r="W10" s="21">
        <f>абс!U10*100000/'на 100 тыс'!$C10*1.337</f>
        <v>0</v>
      </c>
      <c r="X10" s="12" t="s">
        <v>4</v>
      </c>
      <c r="Y10" s="7">
        <f>абс!W10*100000/'на 100 тыс'!$B10*1.337</f>
        <v>159.90184757505773</v>
      </c>
      <c r="Z10" s="8">
        <f>абс!X10*100000/'на 100 тыс'!$C10*1.337</f>
        <v>159.75031931111204</v>
      </c>
      <c r="AA10" s="8">
        <f>абс!Y10*100000/'на 100 тыс'!$B10*1.337</f>
        <v>27.569284064665126</v>
      </c>
      <c r="AB10" s="8">
        <f>абс!Z10*100000/'на 100 тыс'!$C10*1.337</f>
        <v>27.543158501915865</v>
      </c>
      <c r="AC10" s="8">
        <f>абс!AA10*100000/'на 100 тыс'!$B10*1.337</f>
        <v>49.624711316397224</v>
      </c>
      <c r="AD10" s="21">
        <f>абс!AB10*100000/'на 100 тыс'!$C10*1.337</f>
        <v>27.543158501915865</v>
      </c>
      <c r="AE10" s="7">
        <f>абс!AC10*100000/'на 100 тыс'!$B10*1.337</f>
        <v>66.16628175519631</v>
      </c>
      <c r="AF10" s="21">
        <f>абс!AD10*100000/'на 100 тыс'!$C10*1.337</f>
        <v>104.66400230728028</v>
      </c>
      <c r="AG10" s="7">
        <f>абс!AE10*100000/'на 100 тыс'!$B10*1.337</f>
        <v>220.554272517321</v>
      </c>
      <c r="AH10" s="21">
        <f>абс!AF10*100000/'на 100 тыс'!$C10*1.337</f>
        <v>220.34526801532692</v>
      </c>
      <c r="AI10" s="7">
        <f>абс!AG10*100000/'на 100 тыс'!$B10*1.337</f>
        <v>0</v>
      </c>
      <c r="AJ10" s="21">
        <f>абс!AH10*100000/'на 100 тыс'!$C10*1.337</f>
        <v>0</v>
      </c>
      <c r="AK10" s="7">
        <f>абс!AI10*100000/'на 100 тыс'!$B10*1.337</f>
        <v>22.0554272517321</v>
      </c>
      <c r="AL10" s="21">
        <f>абс!AJ10*100000/'на 100 тыс'!$C10*1.337</f>
        <v>22.034526801532692</v>
      </c>
      <c r="AM10" s="13">
        <f>абс!AK10*100000/'на 100 тыс'!$B10*1.337</f>
        <v>16.541570438799077</v>
      </c>
      <c r="AN10" s="36">
        <f>абс!AL10*100000/'на 100 тыс'!$C10*1.337</f>
        <v>11.017263400766346</v>
      </c>
      <c r="AO10" s="7">
        <f>абс!AM10*100000/'на 100 тыс'!$B10*1.337</f>
        <v>22.0554272517321</v>
      </c>
      <c r="AP10" s="21">
        <f>абс!AN10*100000/'на 100 тыс'!$C10*1.337</f>
        <v>27.543158501915865</v>
      </c>
    </row>
    <row r="11" spans="1:42" ht="12.75">
      <c r="A11" s="3" t="s">
        <v>5</v>
      </c>
      <c r="B11" s="189">
        <v>16363</v>
      </c>
      <c r="C11" s="93">
        <v>15917</v>
      </c>
      <c r="D11" s="139">
        <f>абс!B11*100000/'на 100 тыс'!$B11*1.337</f>
        <v>204.2718327934975</v>
      </c>
      <c r="E11" s="136">
        <f>абс!C11*100000/'на 100 тыс'!$C11*1.337</f>
        <v>142.7970094867123</v>
      </c>
      <c r="F11" s="136">
        <f>абс!D11*100000/'на 100 тыс'!$B11*1.337</f>
        <v>204.2718327934975</v>
      </c>
      <c r="G11" s="140">
        <f>абс!E11*100000/'на 100 тыс'!$C11*1.337</f>
        <v>142.7970094867123</v>
      </c>
      <c r="H11" s="13">
        <f>абс!F11*100000/'на 100 тыс'!$B11*1.337</f>
        <v>661.840738250932</v>
      </c>
      <c r="I11" s="8">
        <f>абс!G11*100000/'на 100 тыс'!$C11*1.337</f>
        <v>680.385751083747</v>
      </c>
      <c r="J11" s="8">
        <f>абс!H11*100000/'на 100 тыс'!$B11*1.337</f>
        <v>204.2718327934975</v>
      </c>
      <c r="K11" s="8">
        <f>абс!I11*100000/'на 100 тыс'!$C11*1.337</f>
        <v>302.39366714833193</v>
      </c>
      <c r="L11" s="8">
        <f>абс!J11*100000/'на 100 тыс'!$B11*1.337</f>
        <v>16.3417466234798</v>
      </c>
      <c r="M11" s="8">
        <f>абс!K11*100000/'на 100 тыс'!$C11*1.337</f>
        <v>50.39894452472199</v>
      </c>
      <c r="N11" s="8">
        <f>абс!L11*100000/'на 100 тыс'!$B11*1.337</f>
        <v>375.86017234003543</v>
      </c>
      <c r="O11" s="8">
        <f>абс!M11*100000/'на 100 тыс'!$C11*1.337</f>
        <v>293.9938430608783</v>
      </c>
      <c r="P11" s="8">
        <f>абс!N11*100000/'на 100 тыс'!$B11*1.337</f>
        <v>106.22135305261871</v>
      </c>
      <c r="Q11" s="36">
        <f>абс!O11*100000/'на 100 тыс'!$C11*1.337</f>
        <v>67.19859269962933</v>
      </c>
      <c r="R11" s="9">
        <f>абс!P11*100000/'на 100 тыс'!$B11*1.337</f>
        <v>8.1708733117399</v>
      </c>
      <c r="S11" s="39">
        <f>абс!Q11*100000/'на 100 тыс'!$C11*1.337</f>
        <v>0</v>
      </c>
      <c r="T11" s="13">
        <f>абс!R11*100000/'на 100 тыс'!$B11*1.337</f>
        <v>98.05047974087881</v>
      </c>
      <c r="U11" s="8">
        <f>абс!S11*100000/'на 100 тыс'!$C11*1.337</f>
        <v>100.79788904944398</v>
      </c>
      <c r="V11" s="8">
        <f>абс!T11*100000/'на 100 тыс'!$B11*1.337</f>
        <v>8.1708733117399</v>
      </c>
      <c r="W11" s="21">
        <f>абс!U11*100000/'на 100 тыс'!$C11*1.337</f>
        <v>16.799648174907333</v>
      </c>
      <c r="X11" s="12" t="s">
        <v>5</v>
      </c>
      <c r="Y11" s="7">
        <f>абс!W11*100000/'на 100 тыс'!$B11*1.337</f>
        <v>220.6135794169773</v>
      </c>
      <c r="Z11" s="8">
        <f>абс!X11*100000/'на 100 тыс'!$C11*1.337</f>
        <v>302.39366714833193</v>
      </c>
      <c r="AA11" s="8">
        <f>абс!Y11*100000/'на 100 тыс'!$B11*1.337</f>
        <v>16.3417466234798</v>
      </c>
      <c r="AB11" s="8">
        <f>абс!Z11*100000/'на 100 тыс'!$C11*1.337</f>
        <v>33.599296349814665</v>
      </c>
      <c r="AC11" s="8">
        <f>абс!AA11*100000/'на 100 тыс'!$B11*1.337</f>
        <v>57.1961131821793</v>
      </c>
      <c r="AD11" s="21">
        <f>абс!AB11*100000/'на 100 тыс'!$C11*1.337</f>
        <v>75.59841678708298</v>
      </c>
      <c r="AE11" s="7">
        <f>абс!AC11*100000/'на 100 тыс'!$B11*1.337</f>
        <v>106.22135305261871</v>
      </c>
      <c r="AF11" s="21">
        <f>абс!AD11*100000/'на 100 тыс'!$C11*1.337</f>
        <v>201.59577809888796</v>
      </c>
      <c r="AG11" s="7">
        <f>абс!AE11*100000/'на 100 тыс'!$B11*1.337</f>
        <v>24.512619935219703</v>
      </c>
      <c r="AH11" s="21">
        <f>абс!AF11*100000/'на 100 тыс'!$C11*1.337</f>
        <v>41.999120437268324</v>
      </c>
      <c r="AI11" s="7">
        <f>абс!AG11*100000/'на 100 тыс'!$B11*1.337</f>
        <v>114.3922263643586</v>
      </c>
      <c r="AJ11" s="21">
        <f>абс!AH11*100000/'на 100 тыс'!$C11*1.337</f>
        <v>117.59753722435131</v>
      </c>
      <c r="AK11" s="7">
        <f>абс!AI11*100000/'на 100 тыс'!$B11*1.337</f>
        <v>73.53785980565911</v>
      </c>
      <c r="AL11" s="21">
        <f>абс!AJ11*100000/'на 100 тыс'!$C11*1.337</f>
        <v>159.59665766161964</v>
      </c>
      <c r="AM11" s="13">
        <f>абс!AK11*100000/'на 100 тыс'!$B11*1.337</f>
        <v>49.02523987043941</v>
      </c>
      <c r="AN11" s="36">
        <f>абс!AL11*100000/'на 100 тыс'!$C11*1.337</f>
        <v>134.39718539925866</v>
      </c>
      <c r="AO11" s="7">
        <f>абс!AM11*100000/'на 100 тыс'!$B11*1.337</f>
        <v>65.3669864939192</v>
      </c>
      <c r="AP11" s="21">
        <f>абс!AN11*100000/'на 100 тыс'!$C11*1.337</f>
        <v>67.19859269962933</v>
      </c>
    </row>
    <row r="12" spans="1:42" ht="12.75">
      <c r="A12" s="3" t="s">
        <v>6</v>
      </c>
      <c r="B12" s="189">
        <v>8301</v>
      </c>
      <c r="C12" s="93">
        <v>8137</v>
      </c>
      <c r="D12" s="139">
        <f>абс!B12*100000/'на 100 тыс'!$B12*1.337</f>
        <v>161.06493193591132</v>
      </c>
      <c r="E12" s="136">
        <f>абс!C12*100000/'на 100 тыс'!$C12*1.337</f>
        <v>312.1912252672975</v>
      </c>
      <c r="F12" s="136">
        <f>абс!D12*100000/'на 100 тыс'!$B12*1.337</f>
        <v>161.06493193591132</v>
      </c>
      <c r="G12" s="140">
        <f>абс!E12*100000/'на 100 тыс'!$C12*1.337</f>
        <v>312.1912252672975</v>
      </c>
      <c r="H12" s="13">
        <f>абс!F12*100000/'на 100 тыс'!$B12*1.337</f>
        <v>595.940248162872</v>
      </c>
      <c r="I12" s="8">
        <f>абс!G12*100000/'на 100 тыс'!$C12*1.337</f>
        <v>575.0890991766007</v>
      </c>
      <c r="J12" s="8">
        <f>абс!H12*100000/'на 100 тыс'!$B12*1.337</f>
        <v>273.8103842910493</v>
      </c>
      <c r="K12" s="8">
        <f>абс!I12*100000/'на 100 тыс'!$C12*1.337</f>
        <v>279.3289910286346</v>
      </c>
      <c r="L12" s="8">
        <f>абс!J12*100000/'на 100 тыс'!$B12*1.337</f>
        <v>32.21298638718227</v>
      </c>
      <c r="M12" s="8">
        <f>абс!K12*100000/'на 100 тыс'!$C12*1.337</f>
        <v>32.86223423866289</v>
      </c>
      <c r="N12" s="8">
        <f>абс!L12*100000/'на 100 тыс'!$B12*1.337</f>
        <v>177.17142512950247</v>
      </c>
      <c r="O12" s="8">
        <f>абс!M12*100000/'на 100 тыс'!$C12*1.337</f>
        <v>147.88005407398302</v>
      </c>
      <c r="P12" s="8">
        <f>абс!N12*100000/'на 100 тыс'!$B12*1.337</f>
        <v>96.6389591615468</v>
      </c>
      <c r="Q12" s="36">
        <f>абс!O12*100000/'на 100 тыс'!$C12*1.337</f>
        <v>147.88005407398302</v>
      </c>
      <c r="R12" s="9">
        <f>абс!P12*100000/'на 100 тыс'!$B12*1.337</f>
        <v>0</v>
      </c>
      <c r="S12" s="39">
        <f>абс!Q12*100000/'на 100 тыс'!$C12*1.337</f>
        <v>0</v>
      </c>
      <c r="T12" s="13">
        <f>абс!R12*100000/'на 100 тыс'!$B12*1.337</f>
        <v>80.53246596795566</v>
      </c>
      <c r="U12" s="8">
        <f>абс!S12*100000/'на 100 тыс'!$C12*1.337</f>
        <v>82.15558559665725</v>
      </c>
      <c r="V12" s="8">
        <f>абс!T12*100000/'на 100 тыс'!$B12*1.337</f>
        <v>48.3194795807734</v>
      </c>
      <c r="W12" s="21">
        <f>абс!U12*100000/'на 100 тыс'!$C12*1.337</f>
        <v>16.431117119331446</v>
      </c>
      <c r="X12" s="12" t="s">
        <v>6</v>
      </c>
      <c r="Y12" s="7">
        <f>абс!W12*100000/'на 100 тыс'!$B12*1.337</f>
        <v>193.2779183230936</v>
      </c>
      <c r="Z12" s="8">
        <f>абс!X12*100000/'на 100 тыс'!$C12*1.337</f>
        <v>312.1912252672975</v>
      </c>
      <c r="AA12" s="8">
        <f>абс!Y12*100000/'на 100 тыс'!$B12*1.337</f>
        <v>16.106493193591135</v>
      </c>
      <c r="AB12" s="8">
        <f>абс!Z12*100000/'на 100 тыс'!$C12*1.337</f>
        <v>0</v>
      </c>
      <c r="AC12" s="8">
        <f>абс!AA12*100000/'на 100 тыс'!$B12*1.337</f>
        <v>32.21298638718227</v>
      </c>
      <c r="AD12" s="21">
        <f>абс!AB12*100000/'на 100 тыс'!$C12*1.337</f>
        <v>65.72446847732579</v>
      </c>
      <c r="AE12" s="7">
        <f>абс!AC12*100000/'на 100 тыс'!$B12*1.337</f>
        <v>80.53246596795566</v>
      </c>
      <c r="AF12" s="21">
        <f>абс!AD12*100000/'на 100 тыс'!$C12*1.337</f>
        <v>115.01781983532013</v>
      </c>
      <c r="AG12" s="7">
        <f>абс!AE12*100000/'на 100 тыс'!$B12*1.337</f>
        <v>32.21298638718227</v>
      </c>
      <c r="AH12" s="21">
        <f>абс!AF12*100000/'на 100 тыс'!$C12*1.337</f>
        <v>98.58670271598868</v>
      </c>
      <c r="AI12" s="7">
        <f>абс!AG12*100000/'на 100 тыс'!$B12*1.337</f>
        <v>257.70389109745815</v>
      </c>
      <c r="AJ12" s="21">
        <f>абс!AH12*100000/'на 100 тыс'!$C12*1.337</f>
        <v>345.0534595059604</v>
      </c>
      <c r="AK12" s="7">
        <f>абс!AI12*100000/'на 100 тыс'!$B12*1.337</f>
        <v>80.53246596795566</v>
      </c>
      <c r="AL12" s="21">
        <f>абс!AJ12*100000/'на 100 тыс'!$C12*1.337</f>
        <v>65.72446847732579</v>
      </c>
      <c r="AM12" s="13">
        <f>абс!AK12*100000/'на 100 тыс'!$B12*1.337</f>
        <v>80.53246596795566</v>
      </c>
      <c r="AN12" s="36">
        <f>абс!AL12*100000/'на 100 тыс'!$C12*1.337</f>
        <v>49.29335135799434</v>
      </c>
      <c r="AO12" s="7">
        <f>абс!AM12*100000/'на 100 тыс'!$B12*1.337</f>
        <v>0</v>
      </c>
      <c r="AP12" s="21">
        <f>абс!AN12*100000/'на 100 тыс'!$C12*1.337</f>
        <v>32.86223423866289</v>
      </c>
    </row>
    <row r="13" spans="1:42" ht="12.75">
      <c r="A13" s="3" t="s">
        <v>7</v>
      </c>
      <c r="B13" s="189">
        <v>12073</v>
      </c>
      <c r="C13" s="93">
        <v>11943</v>
      </c>
      <c r="D13" s="139">
        <f>абс!B13*100000/'на 100 тыс'!$B13*1.337</f>
        <v>210.41166238714487</v>
      </c>
      <c r="E13" s="136">
        <f>абс!C13*100000/'на 100 тыс'!$C13*1.337</f>
        <v>190.31231683831533</v>
      </c>
      <c r="F13" s="136">
        <f>абс!D13*100000/'на 100 тыс'!$B13*1.337</f>
        <v>210.41166238714487</v>
      </c>
      <c r="G13" s="140">
        <f>абс!E13*100000/'на 100 тыс'!$C13*1.337</f>
        <v>190.31231683831533</v>
      </c>
      <c r="H13" s="13">
        <f>абс!F13*100000/'на 100 тыс'!$B13*1.337</f>
        <v>431.8976227946658</v>
      </c>
      <c r="I13" s="8">
        <f>абс!G13*100000/'на 100 тыс'!$C13*1.337</f>
        <v>470.18337101230844</v>
      </c>
      <c r="J13" s="8">
        <f>абс!H13*100000/'на 100 тыс'!$B13*1.337</f>
        <v>188.26306634639278</v>
      </c>
      <c r="K13" s="8">
        <f>абс!I13*100000/'на 100 тыс'!$C13*1.337</f>
        <v>279.8710541739931</v>
      </c>
      <c r="L13" s="8">
        <f>абс!J13*100000/'на 100 тыс'!$B13*1.337</f>
        <v>33.22289406112814</v>
      </c>
      <c r="M13" s="8">
        <f>абс!K13*100000/'на 100 тыс'!$C13*1.337</f>
        <v>22.38968433391945</v>
      </c>
      <c r="N13" s="8">
        <f>абс!L13*100000/'на 100 тыс'!$B13*1.337</f>
        <v>177.1887683260167</v>
      </c>
      <c r="O13" s="8">
        <f>абс!M13*100000/'на 100 тыс'!$C13*1.337</f>
        <v>167.92263250439586</v>
      </c>
      <c r="P13" s="8">
        <f>абс!N13*100000/'на 100 тыс'!$B13*1.337</f>
        <v>132.89157624451255</v>
      </c>
      <c r="Q13" s="36">
        <f>абс!O13*100000/'на 100 тыс'!$C13*1.337</f>
        <v>134.3381060035167</v>
      </c>
      <c r="R13" s="9">
        <f>абс!P13*100000/'на 100 тыс'!$B13*1.337</f>
        <v>22.14859604075209</v>
      </c>
      <c r="S13" s="158">
        <f>абс!Q13*100000/'на 100 тыс'!$C13*1.337</f>
        <v>0</v>
      </c>
      <c r="T13" s="13">
        <f>абс!R13*100000/'на 100 тыс'!$B13*1.337</f>
        <v>110.74298020376047</v>
      </c>
      <c r="U13" s="8">
        <f>абс!S13*100000/'на 100 тыс'!$C13*1.337</f>
        <v>55.974210834798626</v>
      </c>
      <c r="V13" s="8">
        <f>абс!T13*100000/'на 100 тыс'!$B13*1.337</f>
        <v>11.074298020376045</v>
      </c>
      <c r="W13" s="21">
        <f>абс!U13*100000/'на 100 тыс'!$C13*1.337</f>
        <v>11.194842166959726</v>
      </c>
      <c r="X13" s="12" t="s">
        <v>7</v>
      </c>
      <c r="Y13" s="7">
        <f>абс!W13*100000/'на 100 тыс'!$B13*1.337</f>
        <v>221.48596040752093</v>
      </c>
      <c r="Z13" s="8">
        <f>абс!X13*100000/'на 100 тыс'!$C13*1.337</f>
        <v>145.53294817047643</v>
      </c>
      <c r="AA13" s="8">
        <f>абс!Y13*100000/'на 100 тыс'!$B13*1.337</f>
        <v>33.22289406112814</v>
      </c>
      <c r="AB13" s="8">
        <f>абс!Z13*100000/'на 100 тыс'!$C13*1.337</f>
        <v>0</v>
      </c>
      <c r="AC13" s="8">
        <f>абс!AA13*100000/'на 100 тыс'!$B13*1.337</f>
        <v>77.52008614263232</v>
      </c>
      <c r="AD13" s="21">
        <f>абс!AB13*100000/'на 100 тыс'!$C13*1.337</f>
        <v>33.58452650087918</v>
      </c>
      <c r="AE13" s="7">
        <f>абс!AC13*100000/'на 100 тыс'!$B13*1.337</f>
        <v>99.6686821833844</v>
      </c>
      <c r="AF13" s="21">
        <f>абс!AD13*100000/'на 100 тыс'!$C13*1.337</f>
        <v>67.16905300175836</v>
      </c>
      <c r="AG13" s="7">
        <f>абс!AE13*100000/'на 100 тыс'!$B13*1.337</f>
        <v>11.074298020376045</v>
      </c>
      <c r="AH13" s="21">
        <f>абс!AF13*100000/'на 100 тыс'!$C13*1.337</f>
        <v>22.38968433391945</v>
      </c>
      <c r="AI13" s="7">
        <f>абс!AG13*100000/'на 100 тыс'!$B13*1.337</f>
        <v>77.52008614263232</v>
      </c>
      <c r="AJ13" s="21">
        <f>абс!AH13*100000/'на 100 тыс'!$C13*1.337</f>
        <v>190.31231683831533</v>
      </c>
      <c r="AK13" s="7">
        <f>абс!AI13*100000/'на 100 тыс'!$B13*1.337</f>
        <v>88.59438416300836</v>
      </c>
      <c r="AL13" s="21">
        <f>абс!AJ13*100000/'на 100 тыс'!$C13*1.337</f>
        <v>123.14326383655698</v>
      </c>
      <c r="AM13" s="13">
        <f>абс!AK13*100000/'на 100 тыс'!$B13*1.337</f>
        <v>88.59438416300836</v>
      </c>
      <c r="AN13" s="36">
        <f>абс!AL13*100000/'на 100 тыс'!$C13*1.337</f>
        <v>100.75357950263752</v>
      </c>
      <c r="AO13" s="7">
        <f>абс!AM13*100000/'на 100 тыс'!$B13*1.337</f>
        <v>44.29719208150418</v>
      </c>
      <c r="AP13" s="21">
        <f>абс!AN13*100000/'на 100 тыс'!$C13*1.337</f>
        <v>22.38968433391945</v>
      </c>
    </row>
    <row r="14" spans="1:42" ht="12.75">
      <c r="A14" s="3" t="s">
        <v>8</v>
      </c>
      <c r="B14" s="189">
        <v>74680</v>
      </c>
      <c r="C14" s="93">
        <v>75902</v>
      </c>
      <c r="D14" s="139">
        <f>абс!B14*100000/'на 100 тыс'!$B14*1.337</f>
        <v>161.12747723620782</v>
      </c>
      <c r="E14" s="136">
        <f>абс!C14*100000/'на 100 тыс'!$C14*1.337</f>
        <v>144.44151669257727</v>
      </c>
      <c r="F14" s="136">
        <f>абс!D14*100000/'на 100 тыс'!$B14*1.337</f>
        <v>157.54686663095876</v>
      </c>
      <c r="G14" s="140">
        <f>абс!E14*100000/'на 100 тыс'!$C14*1.337</f>
        <v>142.68003478169217</v>
      </c>
      <c r="H14" s="13">
        <f>абс!F14*100000/'на 100 тыс'!$B14*1.337</f>
        <v>463.6890733797536</v>
      </c>
      <c r="I14" s="8">
        <f>абс!G14*100000/'на 100 тыс'!$C14*1.337</f>
        <v>426.27862243419145</v>
      </c>
      <c r="J14" s="8">
        <f>абс!H14*100000/'на 100 тыс'!$B14*1.337</f>
        <v>304.3519014461703</v>
      </c>
      <c r="K14" s="8">
        <f>абс!I14*100000/'на 100 тыс'!$C14*1.337</f>
        <v>251.8919132565677</v>
      </c>
      <c r="L14" s="8">
        <f>абс!J14*100000/'на 100 тыс'!$B14*1.337</f>
        <v>23.27396893411891</v>
      </c>
      <c r="M14" s="8">
        <f>абс!K14*100000/'на 100 тыс'!$C14*1.337</f>
        <v>33.46815630681668</v>
      </c>
      <c r="N14" s="8">
        <f>абс!L14*100000/'на 100 тыс'!$B14*1.337</f>
        <v>76.98312801285485</v>
      </c>
      <c r="O14" s="8">
        <f>абс!M14*100000/'на 100 тыс'!$C14*1.337</f>
        <v>114.49632420753076</v>
      </c>
      <c r="P14" s="8">
        <f>абс!N14*100000/'на 100 тыс'!$B14*1.337</f>
        <v>60.87038028923406</v>
      </c>
      <c r="Q14" s="36">
        <f>абс!O14*100000/'на 100 тыс'!$C14*1.337</f>
        <v>68.69779452451846</v>
      </c>
      <c r="R14" s="9">
        <f>абс!P14*100000/'на 100 тыс'!$B14*1.337</f>
        <v>1.7903053026245312</v>
      </c>
      <c r="S14" s="158">
        <f>абс!Q14*100000/'на 100 тыс'!$C14*1.337</f>
        <v>1.7614819108850885</v>
      </c>
      <c r="T14" s="13">
        <f>абс!R14*100000/'на 100 тыс'!$B14*1.337</f>
        <v>53.70915907873594</v>
      </c>
      <c r="U14" s="8">
        <f>абс!S14*100000/'на 100 тыс'!$C14*1.337</f>
        <v>35.22963821770177</v>
      </c>
      <c r="V14" s="8">
        <f>абс!T14*100000/'на 100 тыс'!$B14*1.337</f>
        <v>23.27396893411891</v>
      </c>
      <c r="W14" s="21">
        <f>абс!U14*100000/'на 100 тыс'!$C14*1.337</f>
        <v>8.807409554425442</v>
      </c>
      <c r="X14" s="12" t="s">
        <v>8</v>
      </c>
      <c r="Y14" s="7">
        <f>абс!W14*100000/'на 100 тыс'!$B14*1.337</f>
        <v>109.2086234600964</v>
      </c>
      <c r="Z14" s="8">
        <f>абс!X14*100000/'на 100 тыс'!$C14*1.337</f>
        <v>116.25780611841584</v>
      </c>
      <c r="AA14" s="8">
        <f>абс!Y14*100000/'на 100 тыс'!$B14*1.337</f>
        <v>0</v>
      </c>
      <c r="AB14" s="8">
        <f>абс!Z14*100000/'на 100 тыс'!$C14*1.337</f>
        <v>12.330373376195622</v>
      </c>
      <c r="AC14" s="8">
        <f>абс!AA14*100000/'на 100 тыс'!$B14*1.337</f>
        <v>41.17702196036422</v>
      </c>
      <c r="AD14" s="21">
        <f>абс!AB14*100000/'на 100 тыс'!$C14*1.337</f>
        <v>17.614819108850885</v>
      </c>
      <c r="AE14" s="7">
        <f>абс!AC14*100000/'на 100 тыс'!$B14*1.337</f>
        <v>48.33824317086235</v>
      </c>
      <c r="AF14" s="21">
        <f>абс!AD14*100000/'на 100 тыс'!$C14*1.337</f>
        <v>65.17483070274828</v>
      </c>
      <c r="AG14" s="7">
        <f>абс!AE14*100000/'на 100 тыс'!$B14*1.337</f>
        <v>5.370915907873594</v>
      </c>
      <c r="AH14" s="21">
        <f>абс!AF14*100000/'на 100 тыс'!$C14*1.337</f>
        <v>7.045927643540354</v>
      </c>
      <c r="AI14" s="7">
        <f>абс!AG14*100000/'на 100 тыс'!$B14*1.337</f>
        <v>102.04740224959828</v>
      </c>
      <c r="AJ14" s="21">
        <f>абс!AH14*100000/'на 100 тыс'!$C14*1.337</f>
        <v>100.40446892045004</v>
      </c>
      <c r="AK14" s="7">
        <f>абс!AI14*100000/'на 100 тыс'!$B14*1.337</f>
        <v>37.59641135511516</v>
      </c>
      <c r="AL14" s="21">
        <f>абс!AJ14*100000/'на 100 тыс'!$C14*1.337</f>
        <v>36.991120128586864</v>
      </c>
      <c r="AM14" s="13">
        <f>абс!AK14*100000/'на 100 тыс'!$B14*1.337</f>
        <v>19.693358328869845</v>
      </c>
      <c r="AN14" s="36">
        <f>абс!AL14*100000/'на 100 тыс'!$C14*1.337</f>
        <v>21.137782930621064</v>
      </c>
      <c r="AO14" s="7">
        <f>абс!AM14*100000/'на 100 тыс'!$B14*1.337</f>
        <v>12.532137118371718</v>
      </c>
      <c r="AP14" s="21">
        <f>абс!AN14*100000/'на 100 тыс'!$C14*1.337</f>
        <v>10.568891465310532</v>
      </c>
    </row>
    <row r="15" spans="1:42" ht="12.75">
      <c r="A15" s="3" t="s">
        <v>9</v>
      </c>
      <c r="B15" s="189">
        <v>36822</v>
      </c>
      <c r="C15" s="93">
        <v>36494</v>
      </c>
      <c r="D15" s="139">
        <f>абс!B15*100000/'на 100 тыс'!$B15*1.337</f>
        <v>203.33496279398187</v>
      </c>
      <c r="E15" s="136">
        <f>абс!C15*100000/'на 100 тыс'!$C15*1.337</f>
        <v>208.82610840138105</v>
      </c>
      <c r="F15" s="136">
        <f>абс!D15*100000/'на 100 тыс'!$B15*1.337</f>
        <v>203.33496279398187</v>
      </c>
      <c r="G15" s="140">
        <f>абс!E15*100000/'на 100 тыс'!$C15*1.337</f>
        <v>208.82610840138105</v>
      </c>
      <c r="H15" s="13">
        <f>абс!F15*100000/'на 100 тыс'!$B15*1.337</f>
        <v>417.5628700233556</v>
      </c>
      <c r="I15" s="8">
        <f>абс!G15*100000/'на 100 тыс'!$C15*1.337</f>
        <v>472.6064558557571</v>
      </c>
      <c r="J15" s="8">
        <f>абс!H15*100000/'на 100 тыс'!$B15*1.337</f>
        <v>214.22790722937376</v>
      </c>
      <c r="K15" s="8">
        <f>абс!I15*100000/'на 100 тыс'!$C15*1.337</f>
        <v>219.81695621198003</v>
      </c>
      <c r="L15" s="8">
        <f>абс!J15*100000/'на 100 тыс'!$B15*1.337</f>
        <v>25.416870349247734</v>
      </c>
      <c r="M15" s="8">
        <f>абс!K15*100000/'на 100 тыс'!$C15*1.337</f>
        <v>21.981695621198007</v>
      </c>
      <c r="N15" s="8">
        <f>абс!L15*100000/'на 100 тыс'!$B15*1.337</f>
        <v>137.97729618163052</v>
      </c>
      <c r="O15" s="8">
        <f>абс!M15*100000/'на 100 тыс'!$C15*1.337</f>
        <v>183.1807968433167</v>
      </c>
      <c r="P15" s="8">
        <f>абс!N15*100000/'на 100 тыс'!$B15*1.337</f>
        <v>87.14355548313509</v>
      </c>
      <c r="Q15" s="36">
        <f>абс!O15*100000/'на 100 тыс'!$C15*1.337</f>
        <v>95.2540143585247</v>
      </c>
      <c r="R15" s="9">
        <f>абс!P15*100000/'на 100 тыс'!$B15*1.337</f>
        <v>3.630981478463962</v>
      </c>
      <c r="S15" s="158">
        <f>абс!Q15*100000/'на 100 тыс'!$C15*1.337</f>
        <v>7.327231873732668</v>
      </c>
      <c r="T15" s="13">
        <f>абс!R15*100000/'на 100 тыс'!$B15*1.337</f>
        <v>61.72668513388735</v>
      </c>
      <c r="U15" s="8">
        <f>абс!S15*100000/'на 100 тыс'!$C15*1.337</f>
        <v>76.93593467419302</v>
      </c>
      <c r="V15" s="8">
        <f>абс!T15*100000/'на 100 тыс'!$B15*1.337</f>
        <v>25.416870349247734</v>
      </c>
      <c r="W15" s="21">
        <f>абс!U15*100000/'на 100 тыс'!$C15*1.337</f>
        <v>10.990847810599004</v>
      </c>
      <c r="X15" s="12" t="s">
        <v>9</v>
      </c>
      <c r="Y15" s="7">
        <f>абс!W15*100000/'на 100 тыс'!$B15*1.337</f>
        <v>196.07299983705394</v>
      </c>
      <c r="Z15" s="8">
        <f>абс!X15*100000/'на 100 тыс'!$C15*1.337</f>
        <v>175.85356496958406</v>
      </c>
      <c r="AA15" s="8">
        <f>абс!Y15*100000/'на 100 тыс'!$B15*1.337</f>
        <v>14.523925913855848</v>
      </c>
      <c r="AB15" s="8">
        <f>абс!Z15*100000/'на 100 тыс'!$C15*1.337</f>
        <v>3.663615936866334</v>
      </c>
      <c r="AC15" s="8">
        <f>абс!AA15*100000/'на 100 тыс'!$B15*1.337</f>
        <v>58.09570365542339</v>
      </c>
      <c r="AD15" s="21">
        <f>абс!AB15*100000/'на 100 тыс'!$C15*1.337</f>
        <v>58.61785498986134</v>
      </c>
      <c r="AE15" s="7">
        <f>абс!AC15*100000/'на 100 тыс'!$B15*1.337</f>
        <v>58.09570365542339</v>
      </c>
      <c r="AF15" s="21">
        <f>абс!AD15*100000/'на 100 тыс'!$C15*1.337</f>
        <v>76.93593467419302</v>
      </c>
      <c r="AG15" s="7">
        <f>абс!AE15*100000/'на 100 тыс'!$B15*1.337</f>
        <v>65.35766661235131</v>
      </c>
      <c r="AH15" s="21">
        <f>абс!AF15*100000/'на 100 тыс'!$C15*1.337</f>
        <v>201.49887652764838</v>
      </c>
      <c r="AI15" s="7">
        <f>абс!AG15*100000/'на 100 тыс'!$B15*1.337</f>
        <v>127.08435174623867</v>
      </c>
      <c r="AJ15" s="21">
        <f>абс!AH15*100000/'на 100 тыс'!$C15*1.337</f>
        <v>54.95423905299501</v>
      </c>
      <c r="AK15" s="7">
        <f>абс!AI15*100000/'на 100 тыс'!$B15*1.337</f>
        <v>58.09570365542339</v>
      </c>
      <c r="AL15" s="21">
        <f>абс!AJ15*100000/'на 100 тыс'!$C15*1.337</f>
        <v>76.93593467419302</v>
      </c>
      <c r="AM15" s="13">
        <f>абс!AK15*100000/'на 100 тыс'!$B15*1.337</f>
        <v>29.047851827711696</v>
      </c>
      <c r="AN15" s="36">
        <f>абс!AL15*100000/'на 100 тыс'!$C15*1.337</f>
        <v>54.95423905299501</v>
      </c>
      <c r="AO15" s="7">
        <f>абс!AM15*100000/'на 100 тыс'!$B15*1.337</f>
        <v>83.51257400467111</v>
      </c>
      <c r="AP15" s="21">
        <f>абс!AN15*100000/'на 100 тыс'!$C15*1.337</f>
        <v>84.26316654792568</v>
      </c>
    </row>
    <row r="16" spans="1:42" ht="12.75">
      <c r="A16" s="3" t="s">
        <v>10</v>
      </c>
      <c r="B16" s="189">
        <v>16933</v>
      </c>
      <c r="C16" s="93">
        <v>16676</v>
      </c>
      <c r="D16" s="139">
        <f>абс!B16*100000/'на 100 тыс'!$B16*1.337</f>
        <v>197.39561802397685</v>
      </c>
      <c r="E16" s="136">
        <f>абс!C16*100000/'на 100 тыс'!$C16*1.337</f>
        <v>280.6128568001919</v>
      </c>
      <c r="F16" s="136">
        <f>абс!D16*100000/'на 100 тыс'!$B16*1.337</f>
        <v>197.39561802397685</v>
      </c>
      <c r="G16" s="140">
        <f>абс!E16*100000/'на 100 тыс'!$C16*1.337</f>
        <v>272.5953466059007</v>
      </c>
      <c r="H16" s="13">
        <f>абс!F16*100000/'на 100 тыс'!$B16*1.337</f>
        <v>600.0826787928896</v>
      </c>
      <c r="I16" s="8">
        <f>абс!G16*100000/'на 100 тыс'!$C16*1.337</f>
        <v>561.2257136003838</v>
      </c>
      <c r="J16" s="8">
        <f>абс!H16*100000/'на 100 тыс'!$B16*1.337</f>
        <v>252.66639107069037</v>
      </c>
      <c r="K16" s="8">
        <f>абс!I16*100000/'на 100 тыс'!$C16*1.337</f>
        <v>264.5778364116095</v>
      </c>
      <c r="L16" s="8">
        <f>абс!J16*100000/'на 100 тыс'!$B16*1.337</f>
        <v>31.583298883836296</v>
      </c>
      <c r="M16" s="8">
        <f>абс!K16*100000/'на 100 тыс'!$C16*1.337</f>
        <v>24.05253058287359</v>
      </c>
      <c r="N16" s="8">
        <f>абс!L16*100000/'на 100 тыс'!$B16*1.337</f>
        <v>165.81231914014054</v>
      </c>
      <c r="O16" s="8">
        <f>абс!M16*100000/'на 100 тыс'!$C16*1.337</f>
        <v>128.28016310865914</v>
      </c>
      <c r="P16" s="8">
        <f>абс!N16*100000/'на 100 тыс'!$B16*1.337</f>
        <v>118.43737081438611</v>
      </c>
      <c r="Q16" s="36">
        <f>абс!O16*100000/'на 100 тыс'!$C16*1.337</f>
        <v>48.10506116574718</v>
      </c>
      <c r="R16" s="9">
        <f>абс!P16*100000/'на 100 тыс'!$B16*1.337</f>
        <v>0</v>
      </c>
      <c r="S16" s="158">
        <f>абс!Q16*100000/'на 100 тыс'!$C16*1.337</f>
        <v>8.017510194291196</v>
      </c>
      <c r="T16" s="13">
        <f>абс!R16*100000/'на 100 тыс'!$B16*1.337</f>
        <v>47.374948325754445</v>
      </c>
      <c r="U16" s="8">
        <f>абс!S16*100000/'на 100 тыс'!$C16*1.337</f>
        <v>40.08755097145598</v>
      </c>
      <c r="V16" s="8">
        <f>абс!T16*100000/'на 100 тыс'!$B16*1.337</f>
        <v>7.895824720959074</v>
      </c>
      <c r="W16" s="21">
        <f>абс!U16*100000/'на 100 тыс'!$C16*1.337</f>
        <v>8.017510194291196</v>
      </c>
      <c r="X16" s="12" t="s">
        <v>10</v>
      </c>
      <c r="Y16" s="7">
        <f>абс!W16*100000/'на 100 тыс'!$B16*1.337</f>
        <v>236.87474162877223</v>
      </c>
      <c r="Z16" s="8">
        <f>абс!X16*100000/'на 100 тыс'!$C16*1.337</f>
        <v>232.5077956344447</v>
      </c>
      <c r="AA16" s="8">
        <f>абс!Y16*100000/'на 100 тыс'!$B16*1.337</f>
        <v>15.791649441918148</v>
      </c>
      <c r="AB16" s="8">
        <f>абс!Z16*100000/'на 100 тыс'!$C16*1.337</f>
        <v>0</v>
      </c>
      <c r="AC16" s="8">
        <f>абс!AA16*100000/'на 100 тыс'!$B16*1.337</f>
        <v>86.85407193054982</v>
      </c>
      <c r="AD16" s="21">
        <f>абс!AB16*100000/'на 100 тыс'!$C16*1.337</f>
        <v>56.12257136003838</v>
      </c>
      <c r="AE16" s="7">
        <f>абс!AC16*100000/'на 100 тыс'!$B16*1.337</f>
        <v>197.39561802397685</v>
      </c>
      <c r="AF16" s="21">
        <f>абс!AD16*100000/'на 100 тыс'!$C16*1.337</f>
        <v>136.29767330295036</v>
      </c>
      <c r="AG16" s="7">
        <f>абс!AE16*100000/'на 100 тыс'!$B16*1.337</f>
        <v>118.43737081438611</v>
      </c>
      <c r="AH16" s="21">
        <f>абс!AF16*100000/'на 100 тыс'!$C16*1.337</f>
        <v>160.35020388582393</v>
      </c>
      <c r="AI16" s="7">
        <f>абс!AG16*100000/'на 100 тыс'!$B16*1.337</f>
        <v>118.43737081438611</v>
      </c>
      <c r="AJ16" s="21">
        <f>абс!AH16*100000/'на 100 тыс'!$C16*1.337</f>
        <v>128.28016310865914</v>
      </c>
      <c r="AK16" s="7">
        <f>абс!AI16*100000/'на 100 тыс'!$B16*1.337</f>
        <v>94.74989665150889</v>
      </c>
      <c r="AL16" s="21">
        <f>абс!AJ16*100000/'на 100 тыс'!$C16*1.337</f>
        <v>136.29767330295036</v>
      </c>
      <c r="AM16" s="13">
        <f>абс!AK16*100000/'на 100 тыс'!$B16*1.337</f>
        <v>86.85407193054982</v>
      </c>
      <c r="AN16" s="36">
        <f>абс!AL16*100000/'на 100 тыс'!$C16*1.337</f>
        <v>128.28016310865914</v>
      </c>
      <c r="AO16" s="7">
        <f>абс!AM16*100000/'на 100 тыс'!$B16*1.337</f>
        <v>47.374948325754445</v>
      </c>
      <c r="AP16" s="21">
        <f>абс!AN16*100000/'на 100 тыс'!$C16*1.337</f>
        <v>80.17510194291197</v>
      </c>
    </row>
    <row r="17" spans="1:42" ht="12" customHeight="1">
      <c r="A17" s="3" t="s">
        <v>11</v>
      </c>
      <c r="B17" s="189">
        <v>10873</v>
      </c>
      <c r="C17" s="93">
        <v>10646</v>
      </c>
      <c r="D17" s="139">
        <f>абс!B17*100000/'на 100 тыс'!$B17*1.337</f>
        <v>221.33725742665317</v>
      </c>
      <c r="E17" s="136">
        <f>абс!C17*100000/'на 100 тыс'!$C17*1.337</f>
        <v>175.82190494082286</v>
      </c>
      <c r="F17" s="136">
        <f>абс!D17*100000/'на 100 тыс'!$B17*1.337</f>
        <v>221.33725742665317</v>
      </c>
      <c r="G17" s="140">
        <f>абс!E17*100000/'на 100 тыс'!$C17*1.337</f>
        <v>175.82190494082286</v>
      </c>
      <c r="H17" s="13">
        <f>абс!F17*100000/'на 100 тыс'!$B17*1.337</f>
        <v>454.97102915478706</v>
      </c>
      <c r="I17" s="8">
        <f>абс!G17*100000/'на 100 тыс'!$C17*1.337</f>
        <v>464.6721773436032</v>
      </c>
      <c r="J17" s="8">
        <f>абс!H17*100000/'на 100 тыс'!$B17*1.337</f>
        <v>233.6337717281339</v>
      </c>
      <c r="K17" s="8">
        <f>абс!I17*100000/'на 100 тыс'!$C17*1.337</f>
        <v>188.3806124365959</v>
      </c>
      <c r="L17" s="8">
        <f>абс!J17*100000/'на 100 тыс'!$B17*1.337</f>
        <v>36.889542904442195</v>
      </c>
      <c r="M17" s="8">
        <f>абс!K17*100000/'на 100 тыс'!$C17*1.337</f>
        <v>25.11741499154612</v>
      </c>
      <c r="N17" s="8">
        <f>абс!L17*100000/'на 100 тыс'!$B17*1.337</f>
        <v>98.37211441184584</v>
      </c>
      <c r="O17" s="8">
        <f>абс!M17*100000/'на 100 тыс'!$C17*1.337</f>
        <v>75.35224497463837</v>
      </c>
      <c r="P17" s="8">
        <f>абс!N17*100000/'на 100 тыс'!$B17*1.337</f>
        <v>98.37211441184584</v>
      </c>
      <c r="Q17" s="36">
        <f>абс!O17*100000/'на 100 тыс'!$C17*1.337</f>
        <v>50.23482998309224</v>
      </c>
      <c r="R17" s="9">
        <f>абс!P17*100000/'на 100 тыс'!$B17*1.337</f>
        <v>12.29651430148073</v>
      </c>
      <c r="S17" s="158">
        <f>абс!Q17*100000/'на 100 тыс'!$C17*1.337</f>
        <v>12.55870749577306</v>
      </c>
      <c r="T17" s="13">
        <f>абс!R17*100000/'на 100 тыс'!$B17*1.337</f>
        <v>73.77908580888439</v>
      </c>
      <c r="U17" s="8">
        <f>абс!S17*100000/'на 100 тыс'!$C17*1.337</f>
        <v>37.676122487319184</v>
      </c>
      <c r="V17" s="8">
        <f>абс!T17*100000/'на 100 тыс'!$B17*1.337</f>
        <v>12.29651430148073</v>
      </c>
      <c r="W17" s="21">
        <f>абс!U17*100000/'на 100 тыс'!$C17*1.337</f>
        <v>0</v>
      </c>
      <c r="X17" s="12" t="s">
        <v>11</v>
      </c>
      <c r="Y17" s="7">
        <f>абс!W17*100000/'на 100 тыс'!$B17*1.337</f>
        <v>245.93028602961462</v>
      </c>
      <c r="Z17" s="8">
        <f>абс!X17*100000/'на 100 тыс'!$C17*1.337</f>
        <v>100.46965996618448</v>
      </c>
      <c r="AA17" s="8">
        <f>абс!Y17*100000/'на 100 тыс'!$B17*1.337</f>
        <v>24.59302860296146</v>
      </c>
      <c r="AB17" s="8">
        <f>абс!Z17*100000/'на 100 тыс'!$C17*1.337</f>
        <v>12.55870749577306</v>
      </c>
      <c r="AC17" s="8">
        <f>абс!AA17*100000/'на 100 тыс'!$B17*1.337</f>
        <v>110.66862871332658</v>
      </c>
      <c r="AD17" s="21">
        <f>абс!AB17*100000/'на 100 тыс'!$C17*1.337</f>
        <v>25.11741499154612</v>
      </c>
      <c r="AE17" s="7">
        <f>абс!AC17*100000/'на 100 тыс'!$B17*1.337</f>
        <v>73.77908580888439</v>
      </c>
      <c r="AF17" s="21">
        <f>абс!AD17*100000/'на 100 тыс'!$C17*1.337</f>
        <v>25.11741499154612</v>
      </c>
      <c r="AG17" s="7">
        <f>абс!AE17*100000/'на 100 тыс'!$B17*1.337</f>
        <v>147.55817161776878</v>
      </c>
      <c r="AH17" s="21">
        <f>абс!AF17*100000/'на 100 тыс'!$C17*1.337</f>
        <v>163.26319744504977</v>
      </c>
      <c r="AI17" s="7">
        <f>абс!AG17*100000/'на 100 тыс'!$B17*1.337</f>
        <v>86.07560011036513</v>
      </c>
      <c r="AJ17" s="21">
        <f>абс!AH17*100000/'на 100 тыс'!$C17*1.337</f>
        <v>125.58707495773061</v>
      </c>
      <c r="AK17" s="7">
        <f>абс!AI17*100000/'на 100 тыс'!$B17*1.337</f>
        <v>61.482571507403655</v>
      </c>
      <c r="AL17" s="21">
        <f>абс!AJ17*100000/'на 100 тыс'!$C17*1.337</f>
        <v>100.46965996618448</v>
      </c>
      <c r="AM17" s="13">
        <f>абс!AK17*100000/'на 100 тыс'!$B17*1.337</f>
        <v>61.482571507403655</v>
      </c>
      <c r="AN17" s="36">
        <f>абс!AL17*100000/'на 100 тыс'!$C17*1.337</f>
        <v>87.91095247041143</v>
      </c>
      <c r="AO17" s="7">
        <f>абс!AM17*100000/'на 100 тыс'!$B17*1.337</f>
        <v>135.26165731628805</v>
      </c>
      <c r="AP17" s="21">
        <f>абс!AN17*100000/'на 100 тыс'!$C17*1.337</f>
        <v>138.14578245350364</v>
      </c>
    </row>
    <row r="18" spans="1:42" ht="12.75">
      <c r="A18" s="3" t="s">
        <v>12</v>
      </c>
      <c r="B18" s="189">
        <v>20421</v>
      </c>
      <c r="C18" s="93">
        <v>20170</v>
      </c>
      <c r="D18" s="139">
        <f>абс!B18*100000/'на 100 тыс'!$B18*1.337</f>
        <v>176.77390921110623</v>
      </c>
      <c r="E18" s="136">
        <f>абс!C18*100000/'на 100 тыс'!$C18*1.337</f>
        <v>271.7749132374814</v>
      </c>
      <c r="F18" s="136">
        <f>абс!D18*100000/'на 100 тыс'!$B18*1.337</f>
        <v>176.77390921110623</v>
      </c>
      <c r="G18" s="140">
        <f>абс!E18*100000/'на 100 тыс'!$C18*1.337</f>
        <v>271.7749132374814</v>
      </c>
      <c r="H18" s="13">
        <f>абс!F18*100000/'на 100 тыс'!$B18*1.337</f>
        <v>595.7935458596543</v>
      </c>
      <c r="I18" s="8">
        <f>абс!G18*100000/'на 100 тыс'!$C18*1.337</f>
        <v>550.1784828953892</v>
      </c>
      <c r="J18" s="8">
        <f>абс!H18*100000/'на 100 тыс'!$B18*1.337</f>
        <v>294.62318201851036</v>
      </c>
      <c r="K18" s="8">
        <f>абс!I18*100000/'на 100 тыс'!$C18*1.337</f>
        <v>298.2895389191869</v>
      </c>
      <c r="L18" s="8">
        <f>абс!J18*100000/'на 100 тыс'!$B18*1.337</f>
        <v>58.924636403702074</v>
      </c>
      <c r="M18" s="8">
        <f>абс!K18*100000/'на 100 тыс'!$C18*1.337</f>
        <v>26.514625681705503</v>
      </c>
      <c r="N18" s="8">
        <f>абс!L18*100000/'на 100 тыс'!$B18*1.337</f>
        <v>255.34009108270897</v>
      </c>
      <c r="O18" s="8">
        <f>абс!M18*100000/'на 100 тыс'!$C18*1.337</f>
        <v>159.087754090233</v>
      </c>
      <c r="P18" s="8">
        <f>абс!N18*100000/'на 100 тыс'!$B18*1.337</f>
        <v>104.75490916213703</v>
      </c>
      <c r="Q18" s="36">
        <f>абс!O18*100000/'на 100 тыс'!$C18*1.337</f>
        <v>152.45909766980662</v>
      </c>
      <c r="R18" s="9">
        <f>абс!P18*100000/'на 100 тыс'!$B18*1.337</f>
        <v>6.547181822633564</v>
      </c>
      <c r="S18" s="158">
        <f>абс!Q18*100000/'на 100 тыс'!$C18*1.337</f>
        <v>6.628656420426376</v>
      </c>
      <c r="T18" s="13">
        <f>абс!R18*100000/'на 100 тыс'!$B18*1.337</f>
        <v>98.20772733950344</v>
      </c>
      <c r="U18" s="8">
        <f>абс!S18*100000/'на 100 тыс'!$C18*1.337</f>
        <v>53.02925136341101</v>
      </c>
      <c r="V18" s="8">
        <f>абс!T18*100000/'на 100 тыс'!$B18*1.337</f>
        <v>45.83027275843494</v>
      </c>
      <c r="W18" s="21">
        <f>абс!U18*100000/'на 100 тыс'!$C18*1.337</f>
        <v>13.257312840852752</v>
      </c>
      <c r="X18" s="12" t="s">
        <v>12</v>
      </c>
      <c r="Y18" s="7">
        <f>абс!W18*100000/'на 100 тыс'!$B18*1.337</f>
        <v>209.50981832427405</v>
      </c>
      <c r="Z18" s="8">
        <f>абс!X18*100000/'на 100 тыс'!$C18*1.337</f>
        <v>152.45909766980662</v>
      </c>
      <c r="AA18" s="8">
        <f>абс!Y18*100000/'на 100 тыс'!$B18*1.337</f>
        <v>19.641545467900688</v>
      </c>
      <c r="AB18" s="8">
        <f>абс!Z18*100000/'на 100 тыс'!$C18*1.337</f>
        <v>0</v>
      </c>
      <c r="AC18" s="8">
        <f>абс!AA18*100000/'на 100 тыс'!$B18*1.337</f>
        <v>72.01900004896919</v>
      </c>
      <c r="AD18" s="21">
        <f>абс!AB18*100000/'на 100 тыс'!$C18*1.337</f>
        <v>72.91522062469014</v>
      </c>
      <c r="AE18" s="7">
        <f>абс!AC18*100000/'на 100 тыс'!$B18*1.337</f>
        <v>104.75490916213703</v>
      </c>
      <c r="AF18" s="21">
        <f>абс!AD18*100000/'на 100 тыс'!$C18*1.337</f>
        <v>53.02925136341101</v>
      </c>
      <c r="AG18" s="7">
        <f>абс!AE18*100000/'на 100 тыс'!$B18*1.337</f>
        <v>72.01900004896919</v>
      </c>
      <c r="AH18" s="21">
        <f>абс!AF18*100000/'на 100 тыс'!$C18*1.337</f>
        <v>139.2017848289539</v>
      </c>
      <c r="AI18" s="7">
        <f>абс!AG18*100000/'на 100 тыс'!$B18*1.337</f>
        <v>0</v>
      </c>
      <c r="AJ18" s="21">
        <f>абс!AH18*100000/'на 100 тыс'!$C18*1.337</f>
        <v>13.257312840852752</v>
      </c>
      <c r="AK18" s="7">
        <f>абс!AI18*100000/'на 100 тыс'!$B18*1.337</f>
        <v>91.66054551686987</v>
      </c>
      <c r="AL18" s="21">
        <f>абс!AJ18*100000/'на 100 тыс'!$C18*1.337</f>
        <v>132.5731284085275</v>
      </c>
      <c r="AM18" s="13">
        <f>абс!AK18*100000/'на 100 тыс'!$B18*1.337</f>
        <v>85.11336369423633</v>
      </c>
      <c r="AN18" s="36">
        <f>абс!AL18*100000/'на 100 тыс'!$C18*1.337</f>
        <v>119.31581556767476</v>
      </c>
      <c r="AO18" s="7">
        <f>абс!AM18*100000/'на 100 тыс'!$B18*1.337</f>
        <v>6.547181822633564</v>
      </c>
      <c r="AP18" s="21">
        <f>абс!AN18*100000/'на 100 тыс'!$C18*1.337</f>
        <v>26.514625681705503</v>
      </c>
    </row>
    <row r="19" spans="1:42" ht="12.75">
      <c r="A19" s="3" t="s">
        <v>13</v>
      </c>
      <c r="B19" s="189">
        <v>18871</v>
      </c>
      <c r="C19" s="93">
        <v>18393</v>
      </c>
      <c r="D19" s="139">
        <f>абс!B19*100000/'на 100 тыс'!$B19*1.337</f>
        <v>170.0386836945578</v>
      </c>
      <c r="E19" s="136">
        <f>абс!C19*100000/'на 100 тыс'!$C19*1.337</f>
        <v>210.80302288914262</v>
      </c>
      <c r="F19" s="136">
        <f>абс!D19*100000/'на 100 тыс'!$B19*1.337</f>
        <v>170.0386836945578</v>
      </c>
      <c r="G19" s="140">
        <f>абс!E19*100000/'на 100 тыс'!$C19*1.337</f>
        <v>203.53395313434459</v>
      </c>
      <c r="H19" s="13">
        <f>абс!F19*100000/'на 100 тыс'!$B19*1.337</f>
        <v>573.8805574691326</v>
      </c>
      <c r="I19" s="8">
        <f>абс!G19*100000/'на 100 тыс'!$C19*1.337</f>
        <v>545.1802316098515</v>
      </c>
      <c r="J19" s="8">
        <f>абс!H19*100000/'на 100 тыс'!$B19*1.337</f>
        <v>240.88813523395686</v>
      </c>
      <c r="K19" s="8">
        <f>абс!I19*100000/'на 100 тыс'!$C19*1.337</f>
        <v>239.8793019083347</v>
      </c>
      <c r="L19" s="8">
        <f>абс!J19*100000/'на 100 тыс'!$B19*1.337</f>
        <v>14.169890307879816</v>
      </c>
      <c r="M19" s="8">
        <f>абс!K19*100000/'на 100 тыс'!$C19*1.337</f>
        <v>14.538139509596043</v>
      </c>
      <c r="N19" s="8">
        <f>абс!L19*100000/'на 100 тыс'!$B19*1.337</f>
        <v>219.63329977213712</v>
      </c>
      <c r="O19" s="8">
        <f>абс!M19*100000/'на 100 тыс'!$C19*1.337</f>
        <v>232.61023215353669</v>
      </c>
      <c r="P19" s="8">
        <f>абс!N19*100000/'на 100 тыс'!$B19*1.337</f>
        <v>106.27417730909862</v>
      </c>
      <c r="Q19" s="36">
        <f>абс!O19*100000/'на 100 тыс'!$C19*1.337</f>
        <v>116.30511607676834</v>
      </c>
      <c r="R19" s="9">
        <f>абс!P19*100000/'на 100 тыс'!$B19*1.337</f>
        <v>0</v>
      </c>
      <c r="S19" s="158">
        <f>абс!Q19*100000/'на 100 тыс'!$C19*1.337</f>
        <v>14.538139509596043</v>
      </c>
      <c r="T19" s="13">
        <f>абс!R19*100000/'на 100 тыс'!$B19*1.337</f>
        <v>148.78384823273805</v>
      </c>
      <c r="U19" s="8">
        <f>абс!S19*100000/'на 100 тыс'!$C19*1.337</f>
        <v>65.42162779318218</v>
      </c>
      <c r="V19" s="8">
        <f>абс!T19*100000/'на 100 тыс'!$B19*1.337</f>
        <v>49.594616077579346</v>
      </c>
      <c r="W19" s="21">
        <f>абс!U19*100000/'на 100 тыс'!$C19*1.337</f>
        <v>7.269069754798021</v>
      </c>
      <c r="X19" s="12" t="s">
        <v>13</v>
      </c>
      <c r="Y19" s="7">
        <f>абс!W19*100000/'на 100 тыс'!$B19*1.337</f>
        <v>184.2085740024376</v>
      </c>
      <c r="Z19" s="8">
        <f>абс!X19*100000/'на 100 тыс'!$C19*1.337</f>
        <v>196.26488337954657</v>
      </c>
      <c r="AA19" s="8">
        <f>абс!Y19*100000/'на 100 тыс'!$B19*1.337</f>
        <v>7.084945153939908</v>
      </c>
      <c r="AB19" s="8">
        <f>абс!Z19*100000/'на 100 тыс'!$C19*1.337</f>
        <v>21.807209264394064</v>
      </c>
      <c r="AC19" s="8">
        <f>абс!AA19*100000/'на 100 тыс'!$B19*1.337</f>
        <v>49.594616077579346</v>
      </c>
      <c r="AD19" s="21">
        <f>абс!AB19*100000/'на 100 тыс'!$C19*1.337</f>
        <v>65.42162779318218</v>
      </c>
      <c r="AE19" s="7">
        <f>абс!AC19*100000/'на 100 тыс'!$B19*1.337</f>
        <v>70.84945153939908</v>
      </c>
      <c r="AF19" s="21">
        <f>абс!AD19*100000/'на 100 тыс'!$C19*1.337</f>
        <v>65.42162779318218</v>
      </c>
      <c r="AG19" s="7">
        <f>абс!AE19*100000/'на 100 тыс'!$B19*1.337</f>
        <v>92.1042870012188</v>
      </c>
      <c r="AH19" s="21">
        <f>абс!AF19*100000/'на 100 тыс'!$C19*1.337</f>
        <v>101.76697656717229</v>
      </c>
      <c r="AI19" s="7">
        <f>абс!AG19*100000/'на 100 тыс'!$B19*1.337</f>
        <v>127.52901277091833</v>
      </c>
      <c r="AJ19" s="21">
        <f>абс!AH19*100000/'на 100 тыс'!$C19*1.337</f>
        <v>109.03604632197032</v>
      </c>
      <c r="AK19" s="7">
        <f>абс!AI19*100000/'на 100 тыс'!$B19*1.337</f>
        <v>106.27417730909862</v>
      </c>
      <c r="AL19" s="21">
        <f>абс!AJ19*100000/'на 100 тыс'!$C19*1.337</f>
        <v>109.03604632197032</v>
      </c>
      <c r="AM19" s="13">
        <f>абс!AK19*100000/'на 100 тыс'!$B19*1.337</f>
        <v>106.27417730909862</v>
      </c>
      <c r="AN19" s="36">
        <f>абс!AL19*100000/'на 100 тыс'!$C19*1.337</f>
        <v>101.76697656717229</v>
      </c>
      <c r="AO19" s="7">
        <f>абс!AM19*100000/'на 100 тыс'!$B19*1.337</f>
        <v>85.0193418472789</v>
      </c>
      <c r="AP19" s="21">
        <f>абс!AN19*100000/'на 100 тыс'!$C19*1.337</f>
        <v>58.15255803838417</v>
      </c>
    </row>
    <row r="20" spans="1:42" ht="12.75">
      <c r="A20" s="3" t="s">
        <v>14</v>
      </c>
      <c r="B20" s="189">
        <v>9441</v>
      </c>
      <c r="C20" s="93">
        <v>9293</v>
      </c>
      <c r="D20" s="139">
        <f>абс!B20*100000/'на 100 тыс'!$B20*1.337</f>
        <v>226.58616671962716</v>
      </c>
      <c r="E20" s="136">
        <f>абс!C20*100000/'на 100 тыс'!$C20*1.337</f>
        <v>215.8075971161089</v>
      </c>
      <c r="F20" s="136">
        <f>абс!D20*100000/'на 100 тыс'!$B20*1.337</f>
        <v>226.58616671962716</v>
      </c>
      <c r="G20" s="140">
        <f>абс!E20*100000/'на 100 тыс'!$C20*1.337</f>
        <v>215.8075971161089</v>
      </c>
      <c r="H20" s="13">
        <f>абс!F20*100000/'на 100 тыс'!$B20*1.337</f>
        <v>693.9201355788581</v>
      </c>
      <c r="I20" s="8">
        <f>абс!G20*100000/'на 100 тыс'!$C20*1.337</f>
        <v>690.5843107715485</v>
      </c>
      <c r="J20" s="8">
        <f>абс!H20*100000/'на 100 тыс'!$B20*1.337</f>
        <v>382.3641563393708</v>
      </c>
      <c r="K20" s="8">
        <f>абс!I20*100000/'на 100 тыс'!$C20*1.337</f>
        <v>244.58194339825675</v>
      </c>
      <c r="L20" s="8">
        <f>абс!J20*100000/'на 100 тыс'!$B20*1.337</f>
        <v>14.161635419976697</v>
      </c>
      <c r="M20" s="8">
        <f>абс!K20*100000/'на 100 тыс'!$C20*1.337</f>
        <v>28.774346282147853</v>
      </c>
      <c r="N20" s="8">
        <f>абс!L20*100000/'на 100 тыс'!$B20*1.337</f>
        <v>141.616354199767</v>
      </c>
      <c r="O20" s="8">
        <f>абс!M20*100000/'на 100 тыс'!$C20*1.337</f>
        <v>244.58194339825675</v>
      </c>
      <c r="P20" s="8">
        <f>абс!N20*100000/'на 100 тыс'!$B20*1.337</f>
        <v>113.29308335981358</v>
      </c>
      <c r="Q20" s="36">
        <f>абс!O20*100000/'на 100 тыс'!$C20*1.337</f>
        <v>143.87173141073927</v>
      </c>
      <c r="R20" s="9">
        <f>абс!P20*100000/'на 100 тыс'!$B20*1.337</f>
        <v>0</v>
      </c>
      <c r="S20" s="158">
        <f>абс!Q20*100000/'на 100 тыс'!$C20*1.337</f>
        <v>0</v>
      </c>
      <c r="T20" s="13">
        <f>абс!R20*100000/'на 100 тыс'!$B20*1.337</f>
        <v>99.13144793983689</v>
      </c>
      <c r="U20" s="8">
        <f>абс!S20*100000/'на 100 тыс'!$C20*1.337</f>
        <v>115.09738512859141</v>
      </c>
      <c r="V20" s="8">
        <f>абс!T20*100000/'на 100 тыс'!$B20*1.337</f>
        <v>70.8081770998835</v>
      </c>
      <c r="W20" s="21">
        <f>абс!U20*100000/'на 100 тыс'!$C20*1.337</f>
        <v>14.387173141073927</v>
      </c>
      <c r="X20" s="12" t="s">
        <v>14</v>
      </c>
      <c r="Y20" s="7">
        <f>абс!W20*100000/'на 100 тыс'!$B20*1.337</f>
        <v>113.29308335981358</v>
      </c>
      <c r="Z20" s="8">
        <f>абс!X20*100000/'на 100 тыс'!$C20*1.337</f>
        <v>273.3562896804046</v>
      </c>
      <c r="AA20" s="8">
        <f>абс!Y20*100000/'на 100 тыс'!$B20*1.337</f>
        <v>0</v>
      </c>
      <c r="AB20" s="8">
        <f>абс!Z20*100000/'на 100 тыс'!$C20*1.337</f>
        <v>14.387173141073927</v>
      </c>
      <c r="AC20" s="8">
        <f>абс!AA20*100000/'на 100 тыс'!$B20*1.337</f>
        <v>42.48490625993009</v>
      </c>
      <c r="AD20" s="21">
        <f>абс!AB20*100000/'на 100 тыс'!$C20*1.337</f>
        <v>115.09738512859141</v>
      </c>
      <c r="AE20" s="7">
        <f>абс!AC20*100000/'на 100 тыс'!$B20*1.337</f>
        <v>99.13144793983689</v>
      </c>
      <c r="AF20" s="21">
        <f>абс!AD20*100000/'на 100 тыс'!$C20*1.337</f>
        <v>187.03325083396103</v>
      </c>
      <c r="AG20" s="7">
        <f>абс!AE20*100000/'на 100 тыс'!$B20*1.337</f>
        <v>84.96981251986018</v>
      </c>
      <c r="AH20" s="21">
        <f>абс!AF20*100000/'на 100 тыс'!$C20*1.337</f>
        <v>172.64607769288713</v>
      </c>
      <c r="AI20" s="7">
        <f>абс!AG20*100000/'на 100 тыс'!$B20*1.337</f>
        <v>42.48490625993009</v>
      </c>
      <c r="AJ20" s="21">
        <f>абс!AH20*100000/'на 100 тыс'!$C20*1.337</f>
        <v>43.16151942322178</v>
      </c>
      <c r="AK20" s="7">
        <f>абс!AI20*100000/'на 100 тыс'!$B20*1.337</f>
        <v>169.93962503972037</v>
      </c>
      <c r="AL20" s="21">
        <f>абс!AJ20*100000/'на 100 тыс'!$C20*1.337</f>
        <v>143.87173141073927</v>
      </c>
      <c r="AM20" s="13">
        <f>абс!AK20*100000/'на 100 тыс'!$B20*1.337</f>
        <v>99.13144793983689</v>
      </c>
      <c r="AN20" s="36">
        <f>абс!AL20*100000/'на 100 тыс'!$C20*1.337</f>
        <v>115.09738512859141</v>
      </c>
      <c r="AO20" s="7">
        <f>абс!AM20*100000/'на 100 тыс'!$B20*1.337</f>
        <v>0</v>
      </c>
      <c r="AP20" s="21">
        <f>абс!AN20*100000/'на 100 тыс'!$C20*1.337</f>
        <v>28.774346282147853</v>
      </c>
    </row>
    <row r="21" spans="1:42" ht="12.75">
      <c r="A21" s="3" t="s">
        <v>15</v>
      </c>
      <c r="B21" s="189">
        <v>9004</v>
      </c>
      <c r="C21" s="93">
        <v>8902</v>
      </c>
      <c r="D21" s="139">
        <f>абс!B21*100000/'на 100 тыс'!$B21*1.337</f>
        <v>178.1874722345624</v>
      </c>
      <c r="E21" s="136">
        <f>абс!C21*100000/'на 100 тыс'!$C21*1.337</f>
        <v>195.2482588182431</v>
      </c>
      <c r="F21" s="136">
        <f>абс!D21*100000/'на 100 тыс'!$B21*1.337</f>
        <v>178.1874722345624</v>
      </c>
      <c r="G21" s="140">
        <f>абс!E21*100000/'на 100 тыс'!$C21*1.337</f>
        <v>195.2482588182431</v>
      </c>
      <c r="H21" s="13">
        <f>абс!F21*100000/'на 100 тыс'!$B21*1.337</f>
        <v>593.9582407818747</v>
      </c>
      <c r="I21" s="8">
        <f>абс!G21*100000/'на 100 тыс'!$C21*1.337</f>
        <v>615.7829701190743</v>
      </c>
      <c r="J21" s="8">
        <f>абс!H21*100000/'на 100 тыс'!$B21*1.337</f>
        <v>222.73434029320302</v>
      </c>
      <c r="K21" s="8">
        <f>абс!I21*100000/'на 100 тыс'!$C21*1.337</f>
        <v>240.30554931476073</v>
      </c>
      <c r="L21" s="8">
        <f>абс!J21*100000/'на 100 тыс'!$B21*1.337</f>
        <v>0</v>
      </c>
      <c r="M21" s="8">
        <f>абс!K21*100000/'на 100 тыс'!$C21*1.337</f>
        <v>45.05729049651764</v>
      </c>
      <c r="N21" s="8">
        <f>абс!L21*100000/'на 100 тыс'!$B21*1.337</f>
        <v>133.6406041759218</v>
      </c>
      <c r="O21" s="8">
        <f>абс!M21*100000/'на 100 тыс'!$C21*1.337</f>
        <v>120.15277465738036</v>
      </c>
      <c r="P21" s="8">
        <f>абс!N21*100000/'на 100 тыс'!$B21*1.337</f>
        <v>44.5468680586406</v>
      </c>
      <c r="Q21" s="36">
        <f>абс!O21*100000/'на 100 тыс'!$C21*1.337</f>
        <v>45.05729049651764</v>
      </c>
      <c r="R21" s="9">
        <f>абс!P21*100000/'на 100 тыс'!$B21*1.337</f>
        <v>0</v>
      </c>
      <c r="S21" s="158">
        <f>абс!Q21*100000/'на 100 тыс'!$C21*1.337</f>
        <v>0</v>
      </c>
      <c r="T21" s="13">
        <f>абс!R21*100000/'на 100 тыс'!$B21*1.337</f>
        <v>103.94269213682809</v>
      </c>
      <c r="U21" s="8">
        <f>абс!S21*100000/'на 100 тыс'!$C21*1.337</f>
        <v>75.09548416086272</v>
      </c>
      <c r="V21" s="8">
        <f>абс!T21*100000/'на 100 тыс'!$B21*1.337</f>
        <v>14.848956019546868</v>
      </c>
      <c r="W21" s="21">
        <f>абс!U21*100000/'на 100 тыс'!$C21*1.337</f>
        <v>15.019096832172545</v>
      </c>
      <c r="X21" s="12" t="s">
        <v>15</v>
      </c>
      <c r="Y21" s="7">
        <f>абс!W21*100000/'на 100 тыс'!$B21*1.337</f>
        <v>237.5832963127499</v>
      </c>
      <c r="Z21" s="8">
        <f>абс!X21*100000/'на 100 тыс'!$C21*1.337</f>
        <v>240.30554931476073</v>
      </c>
      <c r="AA21" s="8">
        <f>абс!Y21*100000/'на 100 тыс'!$B21*1.337</f>
        <v>0</v>
      </c>
      <c r="AB21" s="8">
        <f>абс!Z21*100000/'на 100 тыс'!$C21*1.337</f>
        <v>0</v>
      </c>
      <c r="AC21" s="8">
        <f>абс!AA21*100000/'на 100 тыс'!$B21*1.337</f>
        <v>148.48956019546867</v>
      </c>
      <c r="AD21" s="21">
        <f>абс!AB21*100000/'на 100 тыс'!$C21*1.337</f>
        <v>75.09548416086272</v>
      </c>
      <c r="AE21" s="7">
        <f>абс!AC21*100000/'на 100 тыс'!$B21*1.337</f>
        <v>74.24478009773433</v>
      </c>
      <c r="AF21" s="21">
        <f>абс!AD21*100000/'на 100 тыс'!$C21*1.337</f>
        <v>90.11458099303528</v>
      </c>
      <c r="AG21" s="7">
        <f>абс!AE21*100000/'на 100 тыс'!$B21*1.337</f>
        <v>74.24478009773433</v>
      </c>
      <c r="AH21" s="21">
        <f>абс!AF21*100000/'на 100 тыс'!$C21*1.337</f>
        <v>90.11458099303528</v>
      </c>
      <c r="AI21" s="7">
        <f>абс!AG21*100000/'на 100 тыс'!$B21*1.337</f>
        <v>29.697912039093737</v>
      </c>
      <c r="AJ21" s="21">
        <f>абс!AH21*100000/'на 100 тыс'!$C21*1.337</f>
        <v>135.1718714895529</v>
      </c>
      <c r="AK21" s="7">
        <f>абс!AI21*100000/'на 100 тыс'!$B21*1.337</f>
        <v>74.24478009773433</v>
      </c>
      <c r="AL21" s="21">
        <f>абс!AJ21*100000/'на 100 тыс'!$C21*1.337</f>
        <v>180.22916198607055</v>
      </c>
      <c r="AM21" s="13">
        <f>абс!AK21*100000/'на 100 тыс'!$B21*1.337</f>
        <v>74.24478009773433</v>
      </c>
      <c r="AN21" s="36">
        <f>абс!AL21*100000/'на 100 тыс'!$C21*1.337</f>
        <v>120.15277465738036</v>
      </c>
      <c r="AO21" s="7">
        <f>абс!AM21*100000/'на 100 тыс'!$B21*1.337</f>
        <v>29.697912039093737</v>
      </c>
      <c r="AP21" s="21">
        <f>абс!AN21*100000/'на 100 тыс'!$C21*1.337</f>
        <v>45.05729049651764</v>
      </c>
    </row>
    <row r="22" spans="1:42" ht="12.75">
      <c r="A22" s="3" t="s">
        <v>16</v>
      </c>
      <c r="B22" s="189">
        <v>33661</v>
      </c>
      <c r="C22" s="93">
        <v>33558</v>
      </c>
      <c r="D22" s="139">
        <f>абс!B22*100000/'на 100 тыс'!$B22*1.337</f>
        <v>226.40147351534418</v>
      </c>
      <c r="E22" s="136">
        <f>абс!C22*100000/'на 100 тыс'!$C22*1.337</f>
        <v>175.30246141009593</v>
      </c>
      <c r="F22" s="136">
        <f>абс!D22*100000/'на 100 тыс'!$B22*1.337</f>
        <v>226.40147351534418</v>
      </c>
      <c r="G22" s="140">
        <f>абс!E22*100000/'на 100 тыс'!$C22*1.337</f>
        <v>167.33416770963703</v>
      </c>
      <c r="H22" s="13">
        <f>абс!F22*100000/'на 100 тыс'!$B22*1.337</f>
        <v>504.43837081488965</v>
      </c>
      <c r="I22" s="8">
        <f>абс!G22*100000/'на 100 тыс'!$C22*1.337</f>
        <v>585.6695869837296</v>
      </c>
      <c r="J22" s="8">
        <f>абс!H22*100000/'на 100 тыс'!$B22*1.337</f>
        <v>139.01844864977272</v>
      </c>
      <c r="K22" s="8">
        <f>абс!I22*100000/'на 100 тыс'!$C22*1.337</f>
        <v>219.12807676261994</v>
      </c>
      <c r="L22" s="8">
        <f>абс!J22*100000/'на 100 тыс'!$B22*1.337</f>
        <v>7.943911351415585</v>
      </c>
      <c r="M22" s="8">
        <f>абс!K22*100000/'на 100 тыс'!$C22*1.337</f>
        <v>7.968293700458906</v>
      </c>
      <c r="N22" s="8">
        <f>абс!L22*100000/'на 100 тыс'!$B22*1.337</f>
        <v>198.5977837853896</v>
      </c>
      <c r="O22" s="8">
        <f>абс!M22*100000/'на 100 тыс'!$C22*1.337</f>
        <v>151.39758030871923</v>
      </c>
      <c r="P22" s="8">
        <f>абс!N22*100000/'на 100 тыс'!$B22*1.337</f>
        <v>23.831734054246756</v>
      </c>
      <c r="Q22" s="36">
        <f>абс!O22*100000/'на 100 тыс'!$C22*1.337</f>
        <v>43.82561535252398</v>
      </c>
      <c r="R22" s="9">
        <f>абс!P22*100000/'на 100 тыс'!$B22*1.337</f>
        <v>15.88782270283117</v>
      </c>
      <c r="S22" s="158">
        <f>абс!Q22*100000/'на 100 тыс'!$C22*1.337</f>
        <v>3.984146850229453</v>
      </c>
      <c r="T22" s="13">
        <f>абс!R22*100000/'на 100 тыс'!$B22*1.337</f>
        <v>59.57933513561689</v>
      </c>
      <c r="U22" s="8">
        <f>абс!S22*100000/'на 100 тыс'!$C22*1.337</f>
        <v>43.82561535252398</v>
      </c>
      <c r="V22" s="8">
        <f>абс!T22*100000/'на 100 тыс'!$B22*1.337</f>
        <v>11.915867027123378</v>
      </c>
      <c r="W22" s="21">
        <f>абс!U22*100000/'на 100 тыс'!$C22*1.337</f>
        <v>7.968293700458906</v>
      </c>
      <c r="X22" s="12" t="s">
        <v>16</v>
      </c>
      <c r="Y22" s="7">
        <f>абс!W22*100000/'на 100 тыс'!$B22*1.337</f>
        <v>127.10258162264935</v>
      </c>
      <c r="Z22" s="8">
        <f>абс!X22*100000/'на 100 тыс'!$C22*1.337</f>
        <v>151.39758030871923</v>
      </c>
      <c r="AA22" s="8">
        <f>абс!Y22*100000/'на 100 тыс'!$B22*1.337</f>
        <v>11.915867027123378</v>
      </c>
      <c r="AB22" s="8">
        <f>абс!Z22*100000/'на 100 тыс'!$C22*1.337</f>
        <v>23.90488110137672</v>
      </c>
      <c r="AC22" s="8">
        <f>абс!AA22*100000/'на 100 тыс'!$B22*1.337</f>
        <v>27.803689729954545</v>
      </c>
      <c r="AD22" s="21">
        <f>абс!AB22*100000/'на 100 тыс'!$C22*1.337</f>
        <v>51.7939090529829</v>
      </c>
      <c r="AE22" s="7">
        <f>абс!AC22*100000/'на 100 тыс'!$B22*1.337</f>
        <v>67.52324648703247</v>
      </c>
      <c r="AF22" s="21">
        <f>абс!AD22*100000/'на 100 тыс'!$C22*1.337</f>
        <v>43.82561535252398</v>
      </c>
      <c r="AG22" s="7">
        <f>абс!AE22*100000/'на 100 тыс'!$B22*1.337</f>
        <v>27.803689729954545</v>
      </c>
      <c r="AH22" s="21">
        <f>абс!AF22*100000/'на 100 тыс'!$C22*1.337</f>
        <v>23.90488110137672</v>
      </c>
      <c r="AI22" s="7">
        <f>абс!AG22*100000/'на 100 тыс'!$B22*1.337</f>
        <v>23.831734054246756</v>
      </c>
      <c r="AJ22" s="21">
        <f>абс!AH22*100000/'на 100 тыс'!$C22*1.337</f>
        <v>39.84146850229453</v>
      </c>
      <c r="AK22" s="7">
        <f>абс!AI22*100000/'на 100 тыс'!$B22*1.337</f>
        <v>99.2988918926948</v>
      </c>
      <c r="AL22" s="21">
        <f>абс!AJ22*100000/'на 100 тыс'!$C22*1.337</f>
        <v>71.71464330413016</v>
      </c>
      <c r="AM22" s="13">
        <f>абс!AK22*100000/'на 100 тыс'!$B22*1.337</f>
        <v>79.43911351415585</v>
      </c>
      <c r="AN22" s="36">
        <f>абс!AL22*100000/'на 100 тыс'!$C22*1.337</f>
        <v>55.77805590321235</v>
      </c>
      <c r="AO22" s="7">
        <f>абс!AM22*100000/'на 100 тыс'!$B22*1.337</f>
        <v>15.88782270283117</v>
      </c>
      <c r="AP22" s="21">
        <f>абс!AN22*100000/'на 100 тыс'!$C22*1.337</f>
        <v>7.968293700458906</v>
      </c>
    </row>
    <row r="23" spans="1:42" ht="12.75">
      <c r="A23" s="3" t="s">
        <v>17</v>
      </c>
      <c r="B23" s="189">
        <v>26493</v>
      </c>
      <c r="C23" s="93">
        <v>26136</v>
      </c>
      <c r="D23" s="139">
        <f>абс!B23*100000/'на 100 тыс'!$B23*1.337</f>
        <v>156.4450987053184</v>
      </c>
      <c r="E23" s="136">
        <f>абс!C23*100000/'на 100 тыс'!$C23*1.337</f>
        <v>189.2753290480563</v>
      </c>
      <c r="F23" s="136">
        <f>абс!D23*100000/'на 100 тыс'!$B23*1.337</f>
        <v>151.39848261805005</v>
      </c>
      <c r="G23" s="140">
        <f>абс!E23*100000/'на 100 тыс'!$C23*1.337</f>
        <v>189.2753290480563</v>
      </c>
      <c r="H23" s="13">
        <f>абс!F23*100000/'на 100 тыс'!$B23*1.337</f>
        <v>403.7292869814668</v>
      </c>
      <c r="I23" s="8">
        <f>абс!G23*100000/'на 100 тыс'!$C23*1.337</f>
        <v>378.5506580961126</v>
      </c>
      <c r="J23" s="8">
        <f>абс!H23*100000/'на 100 тыс'!$B23*1.337</f>
        <v>186.72479522892837</v>
      </c>
      <c r="K23" s="8">
        <f>абс!I23*100000/'на 100 тыс'!$C23*1.337</f>
        <v>204.6219773492501</v>
      </c>
      <c r="L23" s="8">
        <f>абс!J23*100000/'на 100 тыс'!$B23*1.337</f>
        <v>15.139848261805003</v>
      </c>
      <c r="M23" s="8">
        <f>абс!K23*100000/'на 100 тыс'!$C23*1.337</f>
        <v>20.462197734925006</v>
      </c>
      <c r="N23" s="8">
        <f>абс!L23*100000/'на 100 тыс'!$B23*1.337</f>
        <v>126.16540218170837</v>
      </c>
      <c r="O23" s="8">
        <f>абс!M23*100000/'на 100 тыс'!$C23*1.337</f>
        <v>107.4265381083563</v>
      </c>
      <c r="P23" s="8">
        <f>абс!N23*100000/'на 100 тыс'!$B23*1.337</f>
        <v>85.7924734835617</v>
      </c>
      <c r="Q23" s="36">
        <f>абс!O23*100000/'на 100 тыс'!$C23*1.337</f>
        <v>102.31098867462505</v>
      </c>
      <c r="R23" s="9">
        <f>абс!P23*100000/'на 100 тыс'!$B23*1.337</f>
        <v>5.046616087268335</v>
      </c>
      <c r="S23" s="158">
        <f>абс!Q23*100000/'на 100 тыс'!$C23*1.337</f>
        <v>15.346648301193756</v>
      </c>
      <c r="T23" s="13">
        <f>абс!R23*100000/'на 100 тыс'!$B23*1.337</f>
        <v>25.233080436341677</v>
      </c>
      <c r="U23" s="8">
        <f>абс!S23*100000/'на 100 тыс'!$C23*1.337</f>
        <v>40.92439546985001</v>
      </c>
      <c r="V23" s="8">
        <f>абс!T23*100000/'на 100 тыс'!$B23*1.337</f>
        <v>5.046616087268335</v>
      </c>
      <c r="W23" s="21">
        <f>абс!U23*100000/'на 100 тыс'!$C23*1.337</f>
        <v>5.1155494337312515</v>
      </c>
      <c r="X23" s="12" t="s">
        <v>17</v>
      </c>
      <c r="Y23" s="7">
        <f>абс!W23*100000/'на 100 тыс'!$B23*1.337</f>
        <v>141.30525044351336</v>
      </c>
      <c r="Z23" s="8">
        <f>абс!X23*100000/'на 100 тыс'!$C23*1.337</f>
        <v>204.6219773492501</v>
      </c>
      <c r="AA23" s="8">
        <f>абс!Y23*100000/'на 100 тыс'!$B23*1.337</f>
        <v>15.139848261805003</v>
      </c>
      <c r="AB23" s="8">
        <f>абс!Z23*100000/'на 100 тыс'!$C23*1.337</f>
        <v>46.039944903581265</v>
      </c>
      <c r="AC23" s="8">
        <f>абс!AA23*100000/'на 100 тыс'!$B23*1.337</f>
        <v>55.51277695995169</v>
      </c>
      <c r="AD23" s="21">
        <f>абс!AB23*100000/'на 100 тыс'!$C23*1.337</f>
        <v>56.27104377104377</v>
      </c>
      <c r="AE23" s="7">
        <f>абс!AC23*100000/'на 100 тыс'!$B23*1.337</f>
        <v>100.9323217453667</v>
      </c>
      <c r="AF23" s="21">
        <f>абс!AD23*100000/'на 100 тыс'!$C23*1.337</f>
        <v>81.84879093970002</v>
      </c>
      <c r="AG23" s="7">
        <f>абс!AE23*100000/'на 100 тыс'!$B23*1.337</f>
        <v>287.6571169742951</v>
      </c>
      <c r="AH23" s="21">
        <f>абс!AF23*100000/'на 100 тыс'!$C23*1.337</f>
        <v>301.81741659014386</v>
      </c>
      <c r="AI23" s="7">
        <f>абс!AG23*100000/'на 100 тыс'!$B23*1.337</f>
        <v>0</v>
      </c>
      <c r="AJ23" s="21">
        <f>абс!AH23*100000/'на 100 тыс'!$C23*1.337</f>
        <v>0</v>
      </c>
      <c r="AK23" s="7">
        <f>абс!AI23*100000/'на 100 тыс'!$B23*1.337</f>
        <v>171.5849469671234</v>
      </c>
      <c r="AL23" s="21">
        <f>абс!AJ23*100000/'на 100 тыс'!$C23*1.337</f>
        <v>112.54208754208754</v>
      </c>
      <c r="AM23" s="13">
        <f>абс!AK23*100000/'на 100 тыс'!$B23*1.337</f>
        <v>151.39848261805005</v>
      </c>
      <c r="AN23" s="36">
        <f>абс!AL23*100000/'на 100 тыс'!$C23*1.337</f>
        <v>81.84879093970002</v>
      </c>
      <c r="AO23" s="7">
        <f>абс!AM23*100000/'на 100 тыс'!$B23*1.337</f>
        <v>25.233080436341677</v>
      </c>
      <c r="AP23" s="21">
        <f>абс!AN23*100000/'на 100 тыс'!$C23*1.337</f>
        <v>15.346648301193756</v>
      </c>
    </row>
    <row r="24" spans="1:42" ht="12.75">
      <c r="A24" s="3" t="s">
        <v>18</v>
      </c>
      <c r="B24" s="189">
        <v>24372</v>
      </c>
      <c r="C24" s="93">
        <v>24260</v>
      </c>
      <c r="D24" s="139">
        <f>абс!B24*100000/'на 100 тыс'!$B24*1.337</f>
        <v>175.5457081897259</v>
      </c>
      <c r="E24" s="136">
        <f>абс!C24*100000/'на 100 тыс'!$C24*1.337</f>
        <v>203.91178895300905</v>
      </c>
      <c r="F24" s="136">
        <f>абс!D24*100000/'на 100 тыс'!$B24*1.337</f>
        <v>170.05990480879697</v>
      </c>
      <c r="G24" s="140">
        <f>абс!E24*100000/'на 100 тыс'!$C24*1.337</f>
        <v>198.40065952184665</v>
      </c>
      <c r="H24" s="13">
        <f>абс!F24*100000/'на 100 тыс'!$B24*1.337</f>
        <v>438.86427047431476</v>
      </c>
      <c r="I24" s="8">
        <f>абс!G24*100000/'на 100 тыс'!$C24*1.337</f>
        <v>633.7798845836768</v>
      </c>
      <c r="J24" s="8">
        <f>абс!H24*100000/'на 100 тыс'!$B24*1.337</f>
        <v>202.97472509437057</v>
      </c>
      <c r="K24" s="8">
        <f>абс!I24*100000/'на 100 тыс'!$C24*1.337</f>
        <v>264.53421269579553</v>
      </c>
      <c r="L24" s="8">
        <f>абс!J24*100000/'на 100 тыс'!$B24*1.337</f>
        <v>27.429016904644673</v>
      </c>
      <c r="M24" s="8">
        <f>абс!K24*100000/'на 100 тыс'!$C24*1.337</f>
        <v>11.022258862324813</v>
      </c>
      <c r="N24" s="8">
        <f>абс!L24*100000/'на 100 тыс'!$B24*1.337</f>
        <v>186.51731495158378</v>
      </c>
      <c r="O24" s="8">
        <f>абс!M24*100000/'на 100 тыс'!$C24*1.337</f>
        <v>242.4896949711459</v>
      </c>
      <c r="P24" s="8">
        <f>абс!N24*100000/'на 100 тыс'!$B24*1.337</f>
        <v>38.40062366650254</v>
      </c>
      <c r="Q24" s="36">
        <f>абс!O24*100000/'на 100 тыс'!$C24*1.337</f>
        <v>49.60016488046166</v>
      </c>
      <c r="R24" s="9">
        <f>абс!P24*100000/'на 100 тыс'!$B24*1.337</f>
        <v>5.485803380928934</v>
      </c>
      <c r="S24" s="158">
        <f>абс!Q24*100000/'на 100 тыс'!$C24*1.337</f>
        <v>22.044517724649626</v>
      </c>
      <c r="T24" s="13">
        <f>абс!R24*100000/'на 100 тыс'!$B24*1.337</f>
        <v>38.40062366650254</v>
      </c>
      <c r="U24" s="8">
        <f>абс!S24*100000/'на 100 тыс'!$C24*1.337</f>
        <v>66.13355317394888</v>
      </c>
      <c r="V24" s="8">
        <f>абс!T24*100000/'на 100 тыс'!$B24*1.337</f>
        <v>10.971606761857869</v>
      </c>
      <c r="W24" s="21">
        <f>абс!U24*100000/'на 100 тыс'!$C24*1.337</f>
        <v>0</v>
      </c>
      <c r="X24" s="12" t="s">
        <v>18</v>
      </c>
      <c r="Y24" s="7">
        <f>абс!W24*100000/'на 100 тыс'!$B24*1.337</f>
        <v>137.14508452322337</v>
      </c>
      <c r="Z24" s="8">
        <f>абс!X24*100000/'на 100 тыс'!$C24*1.337</f>
        <v>126.75597691673536</v>
      </c>
      <c r="AA24" s="8">
        <f>абс!Y24*100000/'на 100 тыс'!$B24*1.337</f>
        <v>0</v>
      </c>
      <c r="AB24" s="8">
        <f>абс!Z24*100000/'на 100 тыс'!$C24*1.337</f>
        <v>16.53338829348722</v>
      </c>
      <c r="AC24" s="8">
        <f>абс!AA24*100000/'на 100 тыс'!$B24*1.337</f>
        <v>49.37223042836041</v>
      </c>
      <c r="AD24" s="21">
        <f>абс!AB24*100000/'на 100 тыс'!$C24*1.337</f>
        <v>33.06677658697444</v>
      </c>
      <c r="AE24" s="7">
        <f>абс!AC24*100000/'на 100 тыс'!$B24*1.337</f>
        <v>54.858033809289346</v>
      </c>
      <c r="AF24" s="21">
        <f>абс!AD24*100000/'на 100 тыс'!$C24*1.337</f>
        <v>99.20032976092332</v>
      </c>
      <c r="AG24" s="7">
        <f>абс!AE24*100000/'на 100 тыс'!$B24*1.337</f>
        <v>16.457410142786806</v>
      </c>
      <c r="AH24" s="21">
        <f>абс!AF24*100000/'на 100 тыс'!$C24*1.337</f>
        <v>0</v>
      </c>
      <c r="AI24" s="7">
        <f>абс!AG24*100000/'на 100 тыс'!$B24*1.337</f>
        <v>21.943213523715738</v>
      </c>
      <c r="AJ24" s="21">
        <f>абс!AH24*100000/'на 100 тыс'!$C24*1.337</f>
        <v>5.511129431162407</v>
      </c>
      <c r="AK24" s="7">
        <f>абс!AI24*100000/'на 100 тыс'!$B24*1.337</f>
        <v>131.65928114229445</v>
      </c>
      <c r="AL24" s="21">
        <f>абс!AJ24*100000/'на 100 тыс'!$C24*1.337</f>
        <v>99.20032976092332</v>
      </c>
      <c r="AM24" s="13">
        <f>абс!AK24*100000/'на 100 тыс'!$B24*1.337</f>
        <v>104.23026423764976</v>
      </c>
      <c r="AN24" s="36">
        <f>абс!AL24*100000/'на 100 тыс'!$C24*1.337</f>
        <v>77.1558120362737</v>
      </c>
      <c r="AO24" s="7">
        <f>абс!AM24*100000/'на 100 тыс'!$B24*1.337</f>
        <v>65.82964057114722</v>
      </c>
      <c r="AP24" s="21">
        <f>абс!AN24*100000/'на 100 тыс'!$C24*1.337</f>
        <v>27.555647155812036</v>
      </c>
    </row>
    <row r="25" spans="1:42" ht="12.75">
      <c r="A25" s="3" t="s">
        <v>19</v>
      </c>
      <c r="B25" s="189">
        <v>10457</v>
      </c>
      <c r="C25" s="93">
        <v>10270</v>
      </c>
      <c r="D25" s="139">
        <f>абс!B25*100000/'на 100 тыс'!$B25*1.337</f>
        <v>191.7854069044659</v>
      </c>
      <c r="E25" s="136">
        <f>абс!C25*100000/'на 100 тыс'!$C25*1.337</f>
        <v>273.3885102239533</v>
      </c>
      <c r="F25" s="136">
        <f>абс!D25*100000/'на 100 тыс'!$B25*1.337</f>
        <v>191.7854069044659</v>
      </c>
      <c r="G25" s="140">
        <f>абс!E25*100000/'на 100 тыс'!$C25*1.337</f>
        <v>273.3885102239533</v>
      </c>
      <c r="H25" s="13">
        <f>абс!F25*100000/'на 100 тыс'!$B25*1.337</f>
        <v>588.1419145070288</v>
      </c>
      <c r="I25" s="8">
        <f>абс!G25*100000/'на 100 тыс'!$C25*1.337</f>
        <v>507.72151898734177</v>
      </c>
      <c r="J25" s="8">
        <f>абс!H25*100000/'на 100 тыс'!$B25*1.337</f>
        <v>319.6423448407765</v>
      </c>
      <c r="K25" s="8">
        <f>абс!I25*100000/'на 100 тыс'!$C25*1.337</f>
        <v>247.35150925024342</v>
      </c>
      <c r="L25" s="8">
        <f>абс!J25*100000/'на 100 тыс'!$B25*1.337</f>
        <v>12.78569379363106</v>
      </c>
      <c r="M25" s="8">
        <f>абс!K25*100000/'на 100 тыс'!$C25*1.337</f>
        <v>13.018500486854917</v>
      </c>
      <c r="N25" s="8">
        <f>абс!L25*100000/'на 100 тыс'!$B25*1.337</f>
        <v>178.99971311083488</v>
      </c>
      <c r="O25" s="8">
        <f>абс!M25*100000/'на 100 тыс'!$C25*1.337</f>
        <v>221.31450827653362</v>
      </c>
      <c r="P25" s="8">
        <f>абс!N25*100000/'на 100 тыс'!$B25*1.337</f>
        <v>153.42832552357274</v>
      </c>
      <c r="Q25" s="36">
        <f>абс!O25*100000/'на 100 тыс'!$C25*1.337</f>
        <v>169.24050632911394</v>
      </c>
      <c r="R25" s="9">
        <f>абс!P25*100000/'на 100 тыс'!$B25*1.337</f>
        <v>0</v>
      </c>
      <c r="S25" s="158">
        <f>абс!Q25*100000/'на 100 тыс'!$C25*1.337</f>
        <v>13.018500486854917</v>
      </c>
      <c r="T25" s="13">
        <f>абс!R25*100000/'на 100 тыс'!$B25*1.337</f>
        <v>63.92846896815529</v>
      </c>
      <c r="U25" s="8">
        <f>абс!S25*100000/'на 100 тыс'!$C25*1.337</f>
        <v>78.1110029211295</v>
      </c>
      <c r="V25" s="8">
        <f>абс!T25*100000/'на 100 тыс'!$B25*1.337</f>
        <v>25.57138758726212</v>
      </c>
      <c r="W25" s="21">
        <f>абс!U25*100000/'на 100 тыс'!$C25*1.337</f>
        <v>26.037000973709834</v>
      </c>
      <c r="X25" s="12" t="s">
        <v>19</v>
      </c>
      <c r="Y25" s="7">
        <f>абс!W25*100000/'на 100 тыс'!$B25*1.337</f>
        <v>242.92818207899015</v>
      </c>
      <c r="Z25" s="8">
        <f>абс!X25*100000/'на 100 тыс'!$C25*1.337</f>
        <v>208.29600778967867</v>
      </c>
      <c r="AA25" s="8">
        <f>абс!Y25*100000/'на 100 тыс'!$B25*1.337</f>
        <v>12.78569379363106</v>
      </c>
      <c r="AB25" s="8">
        <f>абс!Z25*100000/'на 100 тыс'!$C25*1.337</f>
        <v>13.018500486854917</v>
      </c>
      <c r="AC25" s="8">
        <f>абс!AA25*100000/'на 100 тыс'!$B25*1.337</f>
        <v>76.71416276178637</v>
      </c>
      <c r="AD25" s="21">
        <f>абс!AB25*100000/'на 100 тыс'!$C25*1.337</f>
        <v>78.1110029211295</v>
      </c>
      <c r="AE25" s="7">
        <f>абс!AC25*100000/'на 100 тыс'!$B25*1.337</f>
        <v>63.92846896815529</v>
      </c>
      <c r="AF25" s="21">
        <f>абс!AD25*100000/'на 100 тыс'!$C25*1.337</f>
        <v>130.18500486854916</v>
      </c>
      <c r="AG25" s="7">
        <f>абс!AE25*100000/'на 100 тыс'!$B25*1.337</f>
        <v>0</v>
      </c>
      <c r="AH25" s="21">
        <f>абс!AF25*100000/'на 100 тыс'!$C25*1.337</f>
        <v>13.018500486854917</v>
      </c>
      <c r="AI25" s="7">
        <f>абс!AG25*100000/'на 100 тыс'!$B25*1.337</f>
        <v>102.28555034904848</v>
      </c>
      <c r="AJ25" s="21">
        <f>абс!AH25*100000/'на 100 тыс'!$C25*1.337</f>
        <v>156.222005842259</v>
      </c>
      <c r="AK25" s="7">
        <f>абс!AI25*100000/'на 100 тыс'!$B25*1.337</f>
        <v>102.28555034904848</v>
      </c>
      <c r="AL25" s="21">
        <f>абс!AJ25*100000/'на 100 тыс'!$C25*1.337</f>
        <v>91.12950340798442</v>
      </c>
      <c r="AM25" s="13">
        <f>абс!AK25*100000/'на 100 тыс'!$B25*1.337</f>
        <v>76.71416276178637</v>
      </c>
      <c r="AN25" s="36">
        <f>абс!AL25*100000/'на 100 тыс'!$C25*1.337</f>
        <v>78.1110029211295</v>
      </c>
      <c r="AO25" s="7">
        <f>абс!AM25*100000/'на 100 тыс'!$B25*1.337</f>
        <v>25.57138758726212</v>
      </c>
      <c r="AP25" s="21">
        <f>абс!AN25*100000/'на 100 тыс'!$C25*1.337</f>
        <v>13.018500486854917</v>
      </c>
    </row>
    <row r="26" spans="1:42" ht="12.75">
      <c r="A26" s="3" t="s">
        <v>20</v>
      </c>
      <c r="B26" s="189">
        <v>12343</v>
      </c>
      <c r="C26" s="93">
        <v>12168</v>
      </c>
      <c r="D26" s="139">
        <f>абс!B26*100000/'на 100 тыс'!$B26*1.337</f>
        <v>205.80896054443812</v>
      </c>
      <c r="E26" s="136">
        <f>абс!C26*100000/'на 100 тыс'!$C26*1.337</f>
        <v>296.67159763313606</v>
      </c>
      <c r="F26" s="136">
        <f>абс!D26*100000/'на 100 тыс'!$B26*1.337</f>
        <v>184.1448594344973</v>
      </c>
      <c r="G26" s="140">
        <f>абс!E26*100000/'на 100 тыс'!$C26*1.337</f>
        <v>296.67159763313606</v>
      </c>
      <c r="H26" s="13">
        <f>абс!F26*100000/'на 100 тыс'!$B26*1.337</f>
        <v>714.9153366280483</v>
      </c>
      <c r="I26" s="8">
        <f>абс!G26*100000/'на 100 тыс'!$C26*1.337</f>
        <v>538.4040105193951</v>
      </c>
      <c r="J26" s="8">
        <f>абс!H26*100000/'на 100 тыс'!$B26*1.337</f>
        <v>335.7935672040833</v>
      </c>
      <c r="K26" s="8">
        <f>абс!I26*100000/'на 100 тыс'!$C26*1.337</f>
        <v>241.73241288625903</v>
      </c>
      <c r="L26" s="8">
        <f>абс!J26*100000/'на 100 тыс'!$B26*1.337</f>
        <v>21.664101109940855</v>
      </c>
      <c r="M26" s="8">
        <f>абс!K26*100000/'на 100 тыс'!$C26*1.337</f>
        <v>32.963510848126234</v>
      </c>
      <c r="N26" s="8">
        <f>абс!L26*100000/'на 100 тыс'!$B26*1.337</f>
        <v>184.1448594344973</v>
      </c>
      <c r="O26" s="8">
        <f>абс!M26*100000/'на 100 тыс'!$C26*1.337</f>
        <v>98.8905325443787</v>
      </c>
      <c r="P26" s="8">
        <f>абс!N26*100000/'на 100 тыс'!$B26*1.337</f>
        <v>129.98460665964512</v>
      </c>
      <c r="Q26" s="36">
        <f>абс!O26*100000/'на 100 тыс'!$C26*1.337</f>
        <v>54.939184746877054</v>
      </c>
      <c r="R26" s="9">
        <f>абс!P26*100000/'на 100 тыс'!$B26*1.337</f>
        <v>10.832050554970428</v>
      </c>
      <c r="S26" s="158">
        <f>абс!Q26*100000/'на 100 тыс'!$C26*1.337</f>
        <v>10.98783694937541</v>
      </c>
      <c r="T26" s="13">
        <f>абс!R26*100000/'на 100 тыс'!$B26*1.337</f>
        <v>54.16025277485214</v>
      </c>
      <c r="U26" s="8">
        <f>абс!S26*100000/'на 100 тыс'!$C26*1.337</f>
        <v>98.8905325443787</v>
      </c>
      <c r="V26" s="8">
        <f>абс!T26*100000/'на 100 тыс'!$B26*1.337</f>
        <v>32.49615166491128</v>
      </c>
      <c r="W26" s="21">
        <f>абс!U26*100000/'на 100 тыс'!$C26*1.337</f>
        <v>43.95134779750164</v>
      </c>
      <c r="X26" s="12" t="s">
        <v>20</v>
      </c>
      <c r="Y26" s="7">
        <f>абс!W26*100000/'на 100 тыс'!$B26*1.337</f>
        <v>184.1448594344973</v>
      </c>
      <c r="Z26" s="8">
        <f>абс!X26*100000/'на 100 тыс'!$C26*1.337</f>
        <v>186.793228139382</v>
      </c>
      <c r="AA26" s="8">
        <f>абс!Y26*100000/'на 100 тыс'!$B26*1.337</f>
        <v>32.49615166491128</v>
      </c>
      <c r="AB26" s="8">
        <f>абс!Z26*100000/'на 100 тыс'!$C26*1.337</f>
        <v>0</v>
      </c>
      <c r="AC26" s="8">
        <f>абс!AA26*100000/'на 100 тыс'!$B26*1.337</f>
        <v>43.32820221988171</v>
      </c>
      <c r="AD26" s="21">
        <f>абс!AB26*100000/'на 100 тыс'!$C26*1.337</f>
        <v>54.939184746877054</v>
      </c>
      <c r="AE26" s="7">
        <f>абс!AC26*100000/'на 100 тыс'!$B26*1.337</f>
        <v>140.81665721461556</v>
      </c>
      <c r="AF26" s="21">
        <f>абс!AD26*100000/'на 100 тыс'!$C26*1.337</f>
        <v>197.7810650887574</v>
      </c>
      <c r="AG26" s="7">
        <f>абс!AE26*100000/'на 100 тыс'!$B26*1.337</f>
        <v>129.98460665964512</v>
      </c>
      <c r="AH26" s="21">
        <f>абс!AF26*100000/'на 100 тыс'!$C26*1.337</f>
        <v>43.95134779750164</v>
      </c>
      <c r="AI26" s="7">
        <f>абс!AG26*100000/'на 100 тыс'!$B26*1.337</f>
        <v>10.832050554970428</v>
      </c>
      <c r="AJ26" s="21">
        <f>абс!AH26*100000/'на 100 тыс'!$C26*1.337</f>
        <v>0</v>
      </c>
      <c r="AK26" s="7">
        <f>абс!AI26*100000/'на 100 тыс'!$B26*1.337</f>
        <v>119.15255610467472</v>
      </c>
      <c r="AL26" s="21">
        <f>абс!AJ26*100000/'на 100 тыс'!$C26*1.337</f>
        <v>120.86620644312951</v>
      </c>
      <c r="AM26" s="13">
        <f>абс!AK26*100000/'на 100 тыс'!$B26*1.337</f>
        <v>108.32050554970428</v>
      </c>
      <c r="AN26" s="36">
        <f>абс!AL26*100000/'на 100 тыс'!$C26*1.337</f>
        <v>109.87836949375411</v>
      </c>
      <c r="AO26" s="7">
        <f>абс!AM26*100000/'на 100 тыс'!$B26*1.337</f>
        <v>64.99230332982256</v>
      </c>
      <c r="AP26" s="21">
        <f>абс!AN26*100000/'на 100 тыс'!$C26*1.337</f>
        <v>10.98783694937541</v>
      </c>
    </row>
    <row r="27" spans="1:42" ht="12.75">
      <c r="A27" s="3" t="s">
        <v>21</v>
      </c>
      <c r="B27" s="189">
        <v>38134</v>
      </c>
      <c r="C27" s="93">
        <v>38215</v>
      </c>
      <c r="D27" s="139">
        <f>абс!B27*100000/'на 100 тыс'!$B27*1.337</f>
        <v>140.2423034562333</v>
      </c>
      <c r="E27" s="136">
        <f>абс!C27*100000/'на 100 тыс'!$C27*1.337</f>
        <v>195.92306685856337</v>
      </c>
      <c r="F27" s="136">
        <f>абс!D27*100000/'на 100 тыс'!$B27*1.337</f>
        <v>133.23018828342163</v>
      </c>
      <c r="G27" s="140">
        <f>абс!E27*100000/'на 100 тыс'!$C27*1.337</f>
        <v>192.42444066466047</v>
      </c>
      <c r="H27" s="13">
        <f>абс!F27*100000/'на 100 тыс'!$B27*1.337</f>
        <v>410.2087376094823</v>
      </c>
      <c r="I27" s="8">
        <f>абс!G27*100000/'на 100 тыс'!$C27*1.337</f>
        <v>458.32003140128217</v>
      </c>
      <c r="J27" s="8">
        <f>абс!H27*100000/'на 100 тыс'!$B27*1.337</f>
        <v>280.4846069124666</v>
      </c>
      <c r="K27" s="8">
        <f>абс!I27*100000/'на 100 тыс'!$C27*1.337</f>
        <v>223.91207640978672</v>
      </c>
      <c r="L27" s="8">
        <f>абс!J27*100000/'на 100 тыс'!$B27*1.337</f>
        <v>14.024230345623328</v>
      </c>
      <c r="M27" s="8">
        <f>абс!K27*100000/'на 100 тыс'!$C27*1.337</f>
        <v>24.49038335732042</v>
      </c>
      <c r="N27" s="8">
        <f>абс!L27*100000/'на 100 тыс'!$B27*1.337</f>
        <v>91.15749724655163</v>
      </c>
      <c r="O27" s="8">
        <f>абс!M27*100000/'на 100 тыс'!$C27*1.337</f>
        <v>160.9368049195342</v>
      </c>
      <c r="P27" s="8">
        <f>абс!N27*100000/'на 100 тыс'!$B27*1.337</f>
        <v>42.07269103686998</v>
      </c>
      <c r="Q27" s="36">
        <f>абс!O27*100000/'на 100 тыс'!$C27*1.337</f>
        <v>48.98076671464084</v>
      </c>
      <c r="R27" s="9">
        <f>абс!P27*100000/'на 100 тыс'!$B27*1.337</f>
        <v>10.518172759217496</v>
      </c>
      <c r="S27" s="158">
        <f>абс!Q27*100000/'на 100 тыс'!$C27*1.337</f>
        <v>3.4986261939029175</v>
      </c>
      <c r="T27" s="13">
        <f>абс!R27*100000/'на 100 тыс'!$B27*1.337</f>
        <v>63.10903655530498</v>
      </c>
      <c r="U27" s="8">
        <f>абс!S27*100000/'на 100 тыс'!$C27*1.337</f>
        <v>62.97527149025252</v>
      </c>
      <c r="V27" s="8">
        <f>абс!T27*100000/'на 100 тыс'!$B27*1.337</f>
        <v>17.53028793202916</v>
      </c>
      <c r="W27" s="21">
        <f>абс!U27*100000/'на 100 тыс'!$C27*1.337</f>
        <v>27.98900955122334</v>
      </c>
      <c r="X27" s="12" t="s">
        <v>21</v>
      </c>
      <c r="Y27" s="7">
        <f>абс!W27*100000/'на 100 тыс'!$B27*1.337</f>
        <v>192.83316725232075</v>
      </c>
      <c r="Z27" s="8">
        <f>абс!X27*100000/'на 100 тыс'!$C27*1.337</f>
        <v>125.95054298050503</v>
      </c>
      <c r="AA27" s="8">
        <f>абс!Y27*100000/'на 100 тыс'!$B27*1.337</f>
        <v>7.012115172811664</v>
      </c>
      <c r="AB27" s="8">
        <f>абс!Z27*100000/'на 100 тыс'!$C27*1.337</f>
        <v>13.99450477561167</v>
      </c>
      <c r="AC27" s="8">
        <f>абс!AA27*100000/'на 100 тыс'!$B27*1.337</f>
        <v>73.62720931452247</v>
      </c>
      <c r="AD27" s="21">
        <f>абс!AB27*100000/'на 100 тыс'!$C27*1.337</f>
        <v>31.48763574512626</v>
      </c>
      <c r="AE27" s="7">
        <f>абс!AC27*100000/'на 100 тыс'!$B27*1.337</f>
        <v>38.56663345046415</v>
      </c>
      <c r="AF27" s="21">
        <f>абс!AD27*100000/'на 100 тыс'!$C27*1.337</f>
        <v>45.48214052073793</v>
      </c>
      <c r="AG27" s="7">
        <f>абс!AE27*100000/'на 100 тыс'!$B27*1.337</f>
        <v>182.31499449310326</v>
      </c>
      <c r="AH27" s="21">
        <f>абс!AF27*100000/'на 100 тыс'!$C27*1.337</f>
        <v>115.45466439879627</v>
      </c>
      <c r="AI27" s="7">
        <f>абс!AG27*100000/'на 100 тыс'!$B27*1.337</f>
        <v>10.518172759217496</v>
      </c>
      <c r="AJ27" s="21">
        <f>абс!AH27*100000/'на 100 тыс'!$C27*1.337</f>
        <v>10.495878581708753</v>
      </c>
      <c r="AK27" s="7">
        <f>абс!AI27*100000/'на 100 тыс'!$B27*1.337</f>
        <v>101.67567000576913</v>
      </c>
      <c r="AL27" s="21">
        <f>абс!AJ27*100000/'на 100 тыс'!$C27*1.337</f>
        <v>111.95603820489336</v>
      </c>
      <c r="AM27" s="13">
        <f>абс!AK27*100000/'на 100 тыс'!$B27*1.337</f>
        <v>91.15749724655163</v>
      </c>
      <c r="AN27" s="36">
        <f>абс!AL27*100000/'на 100 тыс'!$C27*1.337</f>
        <v>97.96153342928169</v>
      </c>
      <c r="AO27" s="7">
        <f>абс!AM27*100000/'на 100 тыс'!$B27*1.337</f>
        <v>24.542403104840826</v>
      </c>
      <c r="AP27" s="21">
        <f>абс!AN27*100000/'на 100 тыс'!$C27*1.337</f>
        <v>10.495878581708753</v>
      </c>
    </row>
    <row r="28" spans="1:42" ht="12.75">
      <c r="A28" s="3" t="s">
        <v>22</v>
      </c>
      <c r="B28" s="189">
        <v>18562</v>
      </c>
      <c r="C28" s="93">
        <v>18412</v>
      </c>
      <c r="D28" s="139">
        <f>абс!B28*100000/'на 100 тыс'!$B28*1.337</f>
        <v>187.27507811658228</v>
      </c>
      <c r="E28" s="136">
        <f>абс!C28*100000/'на 100 тыс'!$C28*1.337</f>
        <v>137.96980230284598</v>
      </c>
      <c r="F28" s="136">
        <f>абс!D28*100000/'на 100 тыс'!$B28*1.337</f>
        <v>187.27507811658228</v>
      </c>
      <c r="G28" s="140">
        <f>абс!E28*100000/'на 100 тыс'!$C28*1.337</f>
        <v>137.96980230284598</v>
      </c>
      <c r="H28" s="13">
        <f>абс!F28*100000/'на 100 тыс'!$B28*1.337</f>
        <v>309.7241676543476</v>
      </c>
      <c r="I28" s="8">
        <f>абс!G28*100000/'на 100 тыс'!$C28*1.337</f>
        <v>392.12470128177273</v>
      </c>
      <c r="J28" s="8">
        <f>абс!H28*100000/'на 100 тыс'!$B28*1.337</f>
        <v>50.42021333907984</v>
      </c>
      <c r="K28" s="8">
        <f>абс!I28*100000/'на 100 тыс'!$C28*1.337</f>
        <v>181.53921355637627</v>
      </c>
      <c r="L28" s="8">
        <f>абс!J28*100000/'на 100 тыс'!$B28*1.337</f>
        <v>14.405775239737096</v>
      </c>
      <c r="M28" s="8">
        <f>абс!K28*100000/'на 100 тыс'!$C28*1.337</f>
        <v>0</v>
      </c>
      <c r="N28" s="8">
        <f>абс!L28*100000/'на 100 тыс'!$B28*1.337</f>
        <v>100.84042667815967</v>
      </c>
      <c r="O28" s="8">
        <f>абс!M28*100000/'на 100 тыс'!$C28*1.337</f>
        <v>123.44666521833587</v>
      </c>
      <c r="P28" s="8">
        <f>абс!N28*100000/'на 100 тыс'!$B28*1.337</f>
        <v>79.23176381855403</v>
      </c>
      <c r="Q28" s="36">
        <f>абс!O28*100000/'на 100 тыс'!$C28*1.337</f>
        <v>87.13882250706062</v>
      </c>
      <c r="R28" s="9">
        <f>абс!P28*100000/'на 100 тыс'!$B28*1.337</f>
        <v>28.811550479474192</v>
      </c>
      <c r="S28" s="158">
        <f>абс!Q28*100000/'на 100 тыс'!$C28*1.337</f>
        <v>7.261568542255051</v>
      </c>
      <c r="T28" s="13">
        <f>абс!R28*100000/'на 100 тыс'!$B28*1.337</f>
        <v>36.01443809934274</v>
      </c>
      <c r="U28" s="8">
        <f>абс!S28*100000/'на 100 тыс'!$C28*1.337</f>
        <v>43.56941125353031</v>
      </c>
      <c r="V28" s="8">
        <f>абс!T28*100000/'на 100 тыс'!$B28*1.337</f>
        <v>7.202887619868548</v>
      </c>
      <c r="W28" s="21">
        <f>абс!U28*100000/'на 100 тыс'!$C28*1.337</f>
        <v>0</v>
      </c>
      <c r="X28" s="12" t="s">
        <v>22</v>
      </c>
      <c r="Y28" s="7">
        <f>абс!W28*100000/'на 100 тыс'!$B28*1.337</f>
        <v>100.84042667815967</v>
      </c>
      <c r="Z28" s="8">
        <f>абс!X28*100000/'на 100 тыс'!$C28*1.337</f>
        <v>130.70823376059093</v>
      </c>
      <c r="AA28" s="8">
        <f>абс!Y28*100000/'на 100 тыс'!$B28*1.337</f>
        <v>0</v>
      </c>
      <c r="AB28" s="8">
        <f>абс!Z28*100000/'на 100 тыс'!$C28*1.337</f>
        <v>14.523137084510102</v>
      </c>
      <c r="AC28" s="8">
        <f>абс!AA28*100000/'на 100 тыс'!$B28*1.337</f>
        <v>43.21732571921129</v>
      </c>
      <c r="AD28" s="21">
        <f>абс!AB28*100000/'на 100 тыс'!$C28*1.337</f>
        <v>36.307842711275256</v>
      </c>
      <c r="AE28" s="7">
        <f>абс!AC28*100000/'на 100 тыс'!$B28*1.337</f>
        <v>108.04331429802824</v>
      </c>
      <c r="AF28" s="21">
        <f>абс!AD28*100000/'на 100 тыс'!$C28*1.337</f>
        <v>43.56941125353031</v>
      </c>
      <c r="AG28" s="7">
        <f>абс!AE28*100000/'на 100 тыс'!$B28*1.337</f>
        <v>216.08662859605647</v>
      </c>
      <c r="AH28" s="21">
        <f>абс!AF28*100000/'на 100 тыс'!$C28*1.337</f>
        <v>210.5854877253965</v>
      </c>
      <c r="AI28" s="7">
        <f>абс!AG28*100000/'на 100 тыс'!$B28*1.337</f>
        <v>86.43465143842258</v>
      </c>
      <c r="AJ28" s="21">
        <f>абс!AH28*100000/'на 100 тыс'!$C28*1.337</f>
        <v>79.87725396480556</v>
      </c>
      <c r="AK28" s="7">
        <f>абс!AI28*100000/'на 100 тыс'!$B28*1.337</f>
        <v>93.63753905829114</v>
      </c>
      <c r="AL28" s="21">
        <f>абс!AJ28*100000/'на 100 тыс'!$C28*1.337</f>
        <v>116.18509667608082</v>
      </c>
      <c r="AM28" s="13">
        <f>абс!AK28*100000/'на 100 тыс'!$B28*1.337</f>
        <v>86.43465143842258</v>
      </c>
      <c r="AN28" s="36">
        <f>абс!AL28*100000/'на 100 тыс'!$C28*1.337</f>
        <v>94.40039104931566</v>
      </c>
      <c r="AO28" s="7">
        <f>абс!AM28*100000/'на 100 тыс'!$B28*1.337</f>
        <v>36.01443809934274</v>
      </c>
      <c r="AP28" s="21">
        <f>абс!AN28*100000/'на 100 тыс'!$C28*1.337</f>
        <v>36.307842711275256</v>
      </c>
    </row>
    <row r="29" spans="1:42" ht="12.75">
      <c r="A29" s="3" t="s">
        <v>23</v>
      </c>
      <c r="B29" s="189">
        <v>8821</v>
      </c>
      <c r="C29" s="93">
        <v>8579</v>
      </c>
      <c r="D29" s="139">
        <f>абс!B29*100000/'на 100 тыс'!$B29*1.337</f>
        <v>287.9832218569323</v>
      </c>
      <c r="E29" s="136">
        <f>абс!C29*100000/'на 100 тыс'!$C29*1.337</f>
        <v>249.35307145354938</v>
      </c>
      <c r="F29" s="136">
        <f>абс!D29*100000/'на 100 тыс'!$B29*1.337</f>
        <v>287.9832218569323</v>
      </c>
      <c r="G29" s="140">
        <f>абс!E29*100000/'на 100 тыс'!$C29*1.337</f>
        <v>249.35307145354938</v>
      </c>
      <c r="H29" s="13">
        <f>абс!F29*100000/'на 100 тыс'!$B29*1.337</f>
        <v>833.6356422174357</v>
      </c>
      <c r="I29" s="8">
        <f>абс!G29*100000/'на 100 тыс'!$C29*1.337</f>
        <v>561.044410770486</v>
      </c>
      <c r="J29" s="8">
        <f>абс!H29*100000/'на 100 тыс'!$B29*1.337</f>
        <v>303.14023353361296</v>
      </c>
      <c r="K29" s="8">
        <f>абс!I29*100000/'на 100 тыс'!$C29*1.337</f>
        <v>296.1067723510899</v>
      </c>
      <c r="L29" s="8">
        <f>абс!J29*100000/'на 100 тыс'!$B29*1.337</f>
        <v>30.314023353361293</v>
      </c>
      <c r="M29" s="8">
        <f>абс!K29*100000/'на 100 тыс'!$C29*1.337</f>
        <v>62.338267863387344</v>
      </c>
      <c r="N29" s="8">
        <f>абс!L29*100000/'на 100 тыс'!$B29*1.337</f>
        <v>333.45425688697424</v>
      </c>
      <c r="O29" s="8">
        <f>абс!M29*100000/'на 100 тыс'!$C29*1.337</f>
        <v>155.84566965846835</v>
      </c>
      <c r="P29" s="8">
        <f>абс!N29*100000/'на 100 тыс'!$B29*1.337</f>
        <v>166.72712844348712</v>
      </c>
      <c r="Q29" s="36">
        <f>абс!O29*100000/'на 100 тыс'!$C29*1.337</f>
        <v>140.2611026926215</v>
      </c>
      <c r="R29" s="9">
        <f>абс!P29*100000/'на 100 тыс'!$B29*1.337</f>
        <v>15.157011676680646</v>
      </c>
      <c r="S29" s="158">
        <f>абс!Q29*100000/'на 100 тыс'!$C29*1.337</f>
        <v>15.584566965846836</v>
      </c>
      <c r="T29" s="13">
        <f>абс!R29*100000/'на 100 тыс'!$B29*1.337</f>
        <v>136.41310509012584</v>
      </c>
      <c r="U29" s="8">
        <f>абс!S29*100000/'на 100 тыс'!$C29*1.337</f>
        <v>62.338267863387344</v>
      </c>
      <c r="V29" s="8">
        <f>абс!T29*100000/'на 100 тыс'!$B29*1.337</f>
        <v>45.471035030041946</v>
      </c>
      <c r="W29" s="21">
        <f>абс!U29*100000/'на 100 тыс'!$C29*1.337</f>
        <v>0</v>
      </c>
      <c r="X29" s="12" t="s">
        <v>23</v>
      </c>
      <c r="Y29" s="7">
        <f>абс!W29*100000/'на 100 тыс'!$B29*1.337</f>
        <v>227.35517515020973</v>
      </c>
      <c r="Z29" s="8">
        <f>абс!X29*100000/'на 100 тыс'!$C29*1.337</f>
        <v>296.1067723510899</v>
      </c>
      <c r="AA29" s="8">
        <f>абс!Y29*100000/'на 100 тыс'!$B29*1.337</f>
        <v>30.314023353361293</v>
      </c>
      <c r="AB29" s="8">
        <f>абс!Z29*100000/'на 100 тыс'!$C29*1.337</f>
        <v>0</v>
      </c>
      <c r="AC29" s="8">
        <f>абс!AA29*100000/'на 100 тыс'!$B29*1.337</f>
        <v>106.09908173676455</v>
      </c>
      <c r="AD29" s="21">
        <f>абс!AB29*100000/'на 100 тыс'!$C29*1.337</f>
        <v>140.2611026926215</v>
      </c>
      <c r="AE29" s="7">
        <f>абс!AC29*100000/'на 100 тыс'!$B29*1.337</f>
        <v>197.04115179684842</v>
      </c>
      <c r="AF29" s="21">
        <f>абс!AD29*100000/'на 100 тыс'!$C29*1.337</f>
        <v>124.67653572677469</v>
      </c>
      <c r="AG29" s="7">
        <f>абс!AE29*100000/'на 100 тыс'!$B29*1.337</f>
        <v>0</v>
      </c>
      <c r="AH29" s="21">
        <f>абс!AF29*100000/'на 100 тыс'!$C29*1.337</f>
        <v>31.169133931693672</v>
      </c>
      <c r="AI29" s="7">
        <f>абс!AG29*100000/'на 100 тыс'!$B29*1.337</f>
        <v>30.314023353361293</v>
      </c>
      <c r="AJ29" s="21">
        <f>абс!AH29*100000/'на 100 тыс'!$C29*1.337</f>
        <v>109.09196876092784</v>
      </c>
      <c r="AK29" s="7">
        <f>абс!AI29*100000/'на 100 тыс'!$B29*1.337</f>
        <v>106.09908173676455</v>
      </c>
      <c r="AL29" s="21">
        <f>абс!AJ29*100000/'на 100 тыс'!$C29*1.337</f>
        <v>249.35307145354938</v>
      </c>
      <c r="AM29" s="13">
        <f>абс!AK29*100000/'на 100 тыс'!$B29*1.337</f>
        <v>75.78505838340324</v>
      </c>
      <c r="AN29" s="36">
        <f>абс!AL29*100000/'на 100 тыс'!$C29*1.337</f>
        <v>233.76850448770253</v>
      </c>
      <c r="AO29" s="7">
        <f>абс!AM29*100000/'на 100 тыс'!$B29*1.337</f>
        <v>30.314023353361293</v>
      </c>
      <c r="AP29" s="21">
        <f>абс!AN29*100000/'на 100 тыс'!$C29*1.337</f>
        <v>31.169133931693672</v>
      </c>
    </row>
    <row r="30" spans="1:42" ht="12.75">
      <c r="A30" s="3" t="s">
        <v>24</v>
      </c>
      <c r="B30" s="189">
        <v>21280</v>
      </c>
      <c r="C30" s="93">
        <v>21036</v>
      </c>
      <c r="D30" s="139">
        <f>абс!B30*100000/'на 100 тыс'!$B30*1.337</f>
        <v>163.35526315789474</v>
      </c>
      <c r="E30" s="136">
        <f>абс!C30*100000/'на 100 тыс'!$C30*1.337</f>
        <v>127.11542118273435</v>
      </c>
      <c r="F30" s="136">
        <f>абс!D30*100000/'на 100 тыс'!$B30*1.337</f>
        <v>163.35526315789474</v>
      </c>
      <c r="G30" s="140">
        <f>абс!E30*100000/'на 100 тыс'!$C30*1.337</f>
        <v>120.75965012359764</v>
      </c>
      <c r="H30" s="13">
        <f>абс!F30*100000/'на 100 тыс'!$B30*1.337</f>
        <v>534.046052631579</v>
      </c>
      <c r="I30" s="8">
        <f>абс!G30*100000/'на 100 тыс'!$C30*1.337</f>
        <v>489.39437155352726</v>
      </c>
      <c r="J30" s="8">
        <f>абс!H30*100000/'на 100 тыс'!$B30*1.337</f>
        <v>213.6184210526316</v>
      </c>
      <c r="K30" s="8">
        <f>абс!I30*100000/'на 100 тыс'!$C30*1.337</f>
        <v>235.16352918805856</v>
      </c>
      <c r="L30" s="8">
        <f>абс!J30*100000/'на 100 тыс'!$B30*1.337</f>
        <v>6.282894736842104</v>
      </c>
      <c r="M30" s="8">
        <f>абс!K30*100000/'на 100 тыс'!$C30*1.337</f>
        <v>0</v>
      </c>
      <c r="N30" s="8">
        <f>абс!L30*100000/'на 100 тыс'!$B30*1.337</f>
        <v>138.22368421052633</v>
      </c>
      <c r="O30" s="8">
        <f>абс!M30*100000/'на 100 тыс'!$C30*1.337</f>
        <v>108.04810800532421</v>
      </c>
      <c r="P30" s="8">
        <f>абс!N30*100000/'на 100 тыс'!$B30*1.337</f>
        <v>43.98026315789473</v>
      </c>
      <c r="Q30" s="36">
        <f>абс!O30*100000/'на 100 тыс'!$C30*1.337</f>
        <v>69.9134816505039</v>
      </c>
      <c r="R30" s="9">
        <f>абс!P30*100000/'на 100 тыс'!$B30*1.337</f>
        <v>37.69736842105263</v>
      </c>
      <c r="S30" s="158">
        <f>абс!Q30*100000/'на 100 тыс'!$C30*1.337</f>
        <v>12.711542118273437</v>
      </c>
      <c r="T30" s="13">
        <f>абс!R30*100000/'на 100 тыс'!$B30*1.337</f>
        <v>81.67763157894737</v>
      </c>
      <c r="U30" s="8">
        <f>абс!S30*100000/'на 100 тыс'!$C30*1.337</f>
        <v>76.26925270964061</v>
      </c>
      <c r="V30" s="8">
        <f>абс!T30*100000/'на 100 тыс'!$B30*1.337</f>
        <v>12.565789473684209</v>
      </c>
      <c r="W30" s="21">
        <f>абс!U30*100000/'на 100 тыс'!$C30*1.337</f>
        <v>19.067313177410153</v>
      </c>
      <c r="X30" s="12" t="s">
        <v>24</v>
      </c>
      <c r="Y30" s="7">
        <f>абс!W30*100000/'на 100 тыс'!$B30*1.337</f>
        <v>163.35526315789474</v>
      </c>
      <c r="Z30" s="8">
        <f>абс!X30*100000/'на 100 тыс'!$C30*1.337</f>
        <v>158.89427647841794</v>
      </c>
      <c r="AA30" s="8">
        <f>абс!Y30*100000/'на 100 тыс'!$B30*1.337</f>
        <v>6.282894736842104</v>
      </c>
      <c r="AB30" s="8">
        <f>абс!Z30*100000/'на 100 тыс'!$C30*1.337</f>
        <v>12.711542118273437</v>
      </c>
      <c r="AC30" s="8">
        <f>абс!AA30*100000/'на 100 тыс'!$B30*1.337</f>
        <v>62.828947368421055</v>
      </c>
      <c r="AD30" s="21">
        <f>абс!AB30*100000/'на 100 тыс'!$C30*1.337</f>
        <v>44.49039741395703</v>
      </c>
      <c r="AE30" s="7">
        <f>абс!AC30*100000/'на 100 тыс'!$B30*1.337</f>
        <v>62.828947368421055</v>
      </c>
      <c r="AF30" s="21">
        <f>абс!AD30*100000/'на 100 тыс'!$C30*1.337</f>
        <v>88.98079482791405</v>
      </c>
      <c r="AG30" s="7">
        <f>абс!AE30*100000/'на 100 тыс'!$B30*1.337</f>
        <v>125.65789473684211</v>
      </c>
      <c r="AH30" s="21">
        <f>абс!AF30*100000/'на 100 тыс'!$C30*1.337</f>
        <v>76.26925270964061</v>
      </c>
      <c r="AI30" s="7">
        <f>абс!AG30*100000/'на 100 тыс'!$B30*1.337</f>
        <v>56.54605263157895</v>
      </c>
      <c r="AJ30" s="21">
        <f>абс!AH30*100000/'на 100 тыс'!$C30*1.337</f>
        <v>95.33656588705077</v>
      </c>
      <c r="AK30" s="7">
        <f>абс!AI30*100000/'на 100 тыс'!$B30*1.337</f>
        <v>94.24342105263156</v>
      </c>
      <c r="AL30" s="21">
        <f>абс!AJ30*100000/'на 100 тыс'!$C30*1.337</f>
        <v>120.75965012359764</v>
      </c>
      <c r="AM30" s="13">
        <f>абс!AK30*100000/'на 100 тыс'!$B30*1.337</f>
        <v>81.67763157894737</v>
      </c>
      <c r="AN30" s="36">
        <f>абс!AL30*100000/'на 100 тыс'!$C30*1.337</f>
        <v>101.6923369461875</v>
      </c>
      <c r="AO30" s="7">
        <f>абс!AM30*100000/'на 100 тыс'!$B30*1.337</f>
        <v>62.828947368421055</v>
      </c>
      <c r="AP30" s="21">
        <f>абс!AN30*100000/'на 100 тыс'!$C30*1.337</f>
        <v>57.20193953223046</v>
      </c>
    </row>
    <row r="31" spans="1:42" ht="13.5" thickBot="1">
      <c r="A31" s="48" t="s">
        <v>25</v>
      </c>
      <c r="B31" s="190">
        <v>13604</v>
      </c>
      <c r="C31" s="132">
        <v>13419</v>
      </c>
      <c r="D31" s="144">
        <f>абс!B31*100000/'на 100 тыс'!$B31*1.337</f>
        <v>226.04381064392825</v>
      </c>
      <c r="E31" s="145">
        <f>абс!C31*100000/'на 100 тыс'!$C31*1.337</f>
        <v>189.30620761606676</v>
      </c>
      <c r="F31" s="145">
        <f>абс!D31*100000/'на 100 тыс'!$B31*1.337</f>
        <v>216.21581887680094</v>
      </c>
      <c r="G31" s="146">
        <f>абс!E31*100000/'на 100 тыс'!$C31*1.337</f>
        <v>189.30620761606676</v>
      </c>
      <c r="H31" s="51">
        <f>абс!F31*100000/'на 100 тыс'!$B31*1.337</f>
        <v>707.6154072331667</v>
      </c>
      <c r="I31" s="50">
        <f>абс!G31*100000/'на 100 тыс'!$C31*1.337</f>
        <v>777.1517996870109</v>
      </c>
      <c r="J31" s="50">
        <f>абс!H31*100000/'на 100 тыс'!$B31*1.337</f>
        <v>412.77565421934725</v>
      </c>
      <c r="K31" s="50">
        <f>абс!I31*100000/'на 100 тыс'!$C31*1.337</f>
        <v>368.6489306207616</v>
      </c>
      <c r="L31" s="50">
        <f>абс!J31*100000/'на 100 тыс'!$B31*1.337</f>
        <v>49.13995883563658</v>
      </c>
      <c r="M31" s="50">
        <f>абс!K31*100000/'на 100 тыс'!$C31*1.337</f>
        <v>59.78090766823161</v>
      </c>
      <c r="N31" s="50">
        <f>абс!L31*100000/'на 100 тыс'!$B31*1.337</f>
        <v>196.5598353425463</v>
      </c>
      <c r="O31" s="50">
        <f>абс!M31*100000/'на 100 тыс'!$C31*1.337</f>
        <v>259.0505998956703</v>
      </c>
      <c r="P31" s="50">
        <f>абс!N31*100000/'на 100 тыс'!$B31*1.337</f>
        <v>88.45192590414584</v>
      </c>
      <c r="Q31" s="141">
        <f>абс!O31*100000/'на 100 тыс'!$C31*1.337</f>
        <v>169.3792383933229</v>
      </c>
      <c r="R31" s="147">
        <f>абс!P31*100000/'на 100 тыс'!$B31*1.337</f>
        <v>0</v>
      </c>
      <c r="S31" s="159">
        <f>абс!Q31*100000/'на 100 тыс'!$C31*1.337</f>
        <v>9.963484611371936</v>
      </c>
      <c r="T31" s="51">
        <f>абс!R31*100000/'на 100 тыс'!$B31*1.337</f>
        <v>68.79594236989121</v>
      </c>
      <c r="U31" s="50">
        <f>абс!S31*100000/'на 100 тыс'!$C31*1.337</f>
        <v>19.92696922274387</v>
      </c>
      <c r="V31" s="50">
        <f>абс!T31*100000/'на 100 тыс'!$B31*1.337</f>
        <v>9.827991767127315</v>
      </c>
      <c r="W31" s="103">
        <f>абс!U31*100000/'на 100 тыс'!$C31*1.337</f>
        <v>0</v>
      </c>
      <c r="X31" s="87" t="s">
        <v>25</v>
      </c>
      <c r="Y31" s="49">
        <f>абс!W31*100000/'на 100 тыс'!$B31*1.337</f>
        <v>285.0117612466921</v>
      </c>
      <c r="Z31" s="50">
        <f>абс!X31*100000/'на 100 тыс'!$C31*1.337</f>
        <v>269.01408450704224</v>
      </c>
      <c r="AA31" s="50">
        <f>абс!Y31*100000/'на 100 тыс'!$B31*1.337</f>
        <v>39.31196706850926</v>
      </c>
      <c r="AB31" s="50">
        <f>абс!Z31*100000/'на 100 тыс'!$C31*1.337</f>
        <v>29.890453834115807</v>
      </c>
      <c r="AC31" s="50">
        <f>абс!AA31*100000/'на 100 тыс'!$B31*1.337</f>
        <v>68.79594236989121</v>
      </c>
      <c r="AD31" s="103">
        <f>абс!AB31*100000/'на 100 тыс'!$C31*1.337</f>
        <v>29.890453834115807</v>
      </c>
      <c r="AE31" s="49">
        <f>абс!AC31*100000/'на 100 тыс'!$B31*1.337</f>
        <v>78.62393413701852</v>
      </c>
      <c r="AF31" s="103">
        <f>абс!AD31*100000/'на 100 тыс'!$C31*1.337</f>
        <v>179.34272300469485</v>
      </c>
      <c r="AG31" s="49">
        <f>абс!AE31*100000/'на 100 тыс'!$B31*1.337</f>
        <v>9.827991767127315</v>
      </c>
      <c r="AH31" s="103">
        <f>абс!AF31*100000/'на 100 тыс'!$C31*1.337</f>
        <v>49.817423056859674</v>
      </c>
      <c r="AI31" s="49">
        <f>абс!AG31*100000/'на 100 тыс'!$B31*1.337</f>
        <v>0</v>
      </c>
      <c r="AJ31" s="103">
        <f>абс!AH31*100000/'на 100 тыс'!$C31*1.337</f>
        <v>9.963484611371936</v>
      </c>
      <c r="AK31" s="49">
        <f>абс!AI31*100000/'на 100 тыс'!$B31*1.337</f>
        <v>147.41987650690973</v>
      </c>
      <c r="AL31" s="103">
        <f>абс!AJ31*100000/'на 100 тыс'!$C31*1.337</f>
        <v>179.34272300469485</v>
      </c>
      <c r="AM31" s="51">
        <f>абс!AK31*100000/'на 100 тыс'!$B31*1.337</f>
        <v>147.41987650690973</v>
      </c>
      <c r="AN31" s="141">
        <f>абс!AL31*100000/'на 100 тыс'!$C31*1.337</f>
        <v>169.3792383933229</v>
      </c>
      <c r="AO31" s="49">
        <f>абс!AM31*100000/'на 100 тыс'!$B31*1.337</f>
        <v>9.827991767127315</v>
      </c>
      <c r="AP31" s="103">
        <f>абс!AN31*100000/'на 100 тыс'!$C31*1.337</f>
        <v>29.890453834115807</v>
      </c>
    </row>
    <row r="32" spans="1:42" s="22" customFormat="1" ht="13.5" thickBot="1">
      <c r="A32" s="52" t="s">
        <v>26</v>
      </c>
      <c r="B32" s="53">
        <v>531332</v>
      </c>
      <c r="C32" s="133">
        <v>527592</v>
      </c>
      <c r="D32" s="124">
        <f>абс!B32*100000/'на 100 тыс'!$B32*1.337</f>
        <v>183.69117613845958</v>
      </c>
      <c r="E32" s="121">
        <f>абс!C32*100000/'на 100 тыс'!$C32*1.337</f>
        <v>187.020652322249</v>
      </c>
      <c r="F32" s="121">
        <f>абс!D32*100000/'на 100 тыс'!$B32*1.337</f>
        <v>181.4264904052457</v>
      </c>
      <c r="G32" s="122">
        <f>абс!E32*100000/'на 100 тыс'!$C32*1.337</f>
        <v>184.48649714173075</v>
      </c>
      <c r="H32" s="129">
        <f>абс!F32*100000/'на 100 тыс'!$B32*1.337</f>
        <v>512.0706074544729</v>
      </c>
      <c r="I32" s="107">
        <f>абс!G32*100000/'на 100 тыс'!$C32*1.337</f>
        <v>514.6869171632625</v>
      </c>
      <c r="J32" s="107">
        <f>абс!H32*100000/'на 100 тыс'!$B32*1.337</f>
        <v>245.84421792777397</v>
      </c>
      <c r="K32" s="107">
        <f>абс!I32*100000/'на 100 тыс'!$C32*1.337</f>
        <v>253.9223490879316</v>
      </c>
      <c r="L32" s="107">
        <f>абс!J32*100000/'на 100 тыс'!$B32*1.337</f>
        <v>21.137066843329592</v>
      </c>
      <c r="M32" s="107">
        <f>абс!K32*100000/'на 100 тыс'!$C32*1.337</f>
        <v>23.567643178819996</v>
      </c>
      <c r="N32" s="107">
        <f>абс!L32*100000/'на 100 тыс'!$B32*1.337</f>
        <v>155.50842034735345</v>
      </c>
      <c r="O32" s="107">
        <f>абс!M32*100000/'на 100 тыс'!$C32*1.337</f>
        <v>155.0902970477187</v>
      </c>
      <c r="P32" s="107">
        <f>абс!N32*100000/'на 100 тыс'!$B32*1.337</f>
        <v>79.51563241062085</v>
      </c>
      <c r="Q32" s="142">
        <f>абс!O32*100000/'на 100 тыс'!$C32*1.337</f>
        <v>83.37370543905138</v>
      </c>
      <c r="R32" s="23">
        <f>абс!P32*100000/'на 100 тыс'!$B32*1.337</f>
        <v>8.807111184720664</v>
      </c>
      <c r="S32" s="160">
        <f>абс!Q32*100000/'на 100 тыс'!$C32*1.337</f>
        <v>9.122958649865804</v>
      </c>
      <c r="T32" s="129">
        <f>абс!R32*100000/'на 100 тыс'!$B32*1.337</f>
        <v>67.4373085001468</v>
      </c>
      <c r="U32" s="107">
        <f>абс!S32*100000/'на 100 тыс'!$C32*1.337</f>
        <v>60.05947777828322</v>
      </c>
      <c r="V32" s="107">
        <f>абс!T32*100000/'на 100 тыс'!$B32*1.337</f>
        <v>19.878908102655213</v>
      </c>
      <c r="W32" s="108">
        <f>абс!U32*100000/'на 100 тыс'!$C32*1.337</f>
        <v>11.403698312332256</v>
      </c>
      <c r="X32" s="54" t="s">
        <v>26</v>
      </c>
      <c r="Y32" s="23">
        <f>абс!W32*100000/'на 100 тыс'!$B32*1.337</f>
        <v>172.8710109686599</v>
      </c>
      <c r="Z32" s="107">
        <f>абс!X32*100000/'на 100 тыс'!$C32*1.337</f>
        <v>174.34987641965762</v>
      </c>
      <c r="AA32" s="107">
        <f>абс!Y32*100000/'на 100 тыс'!$B32*1.337</f>
        <v>13.084850903013558</v>
      </c>
      <c r="AB32" s="107">
        <f>абс!Z32*100000/'на 100 тыс'!$C32*1.337</f>
        <v>16.725424191420643</v>
      </c>
      <c r="AC32" s="107">
        <f>абс!AA32*100000/'на 100 тыс'!$B32*1.337</f>
        <v>58.881829063561014</v>
      </c>
      <c r="AD32" s="108">
        <f>абс!AB32*100000/'на 100 тыс'!$C32*1.337</f>
        <v>47.38870187569182</v>
      </c>
      <c r="AE32" s="23">
        <f>абс!AC32*100000/'на 100 тыс'!$B32*1.337</f>
        <v>80.0188959068906</v>
      </c>
      <c r="AF32" s="108">
        <f>абс!AD32*100000/'на 100 тыс'!$C32*1.337</f>
        <v>84.13395199320688</v>
      </c>
      <c r="AG32" s="23">
        <f>абс!AE32*100000/'на 100 тыс'!$B32*1.337</f>
        <v>86.56132135839738</v>
      </c>
      <c r="AH32" s="108">
        <f>абс!AF32*100000/'на 100 тыс'!$C32*1.337</f>
        <v>100.60596066657568</v>
      </c>
      <c r="AI32" s="23">
        <f>абс!AG32*100000/'на 100 тыс'!$B32*1.337</f>
        <v>60.13998780423539</v>
      </c>
      <c r="AJ32" s="108">
        <f>абс!AH32*100000/'на 100 тыс'!$C32*1.337</f>
        <v>67.66194331983806</v>
      </c>
      <c r="AK32" s="23">
        <f>абс!AI32*100000/'на 100 тыс'!$B32*1.337</f>
        <v>90.08416583228565</v>
      </c>
      <c r="AL32" s="108">
        <f>абс!AJ32*100000/'на 100 тыс'!$C32*1.337</f>
        <v>102.37986929293848</v>
      </c>
      <c r="AM32" s="129">
        <f>абс!AK32*100000/'на 100 тыс'!$B32*1.337</f>
        <v>76.24441968486747</v>
      </c>
      <c r="AN32" s="142">
        <f>абс!AL32*100000/'на 100 тыс'!$C32*1.337</f>
        <v>85.14761406541417</v>
      </c>
      <c r="AO32" s="23">
        <f>абс!AM32*100000/'на 100 тыс'!$B32*1.337</f>
        <v>39.50618445717555</v>
      </c>
      <c r="AP32" s="108">
        <f>абс!AN32*100000/'на 100 тыс'!$C32*1.337</f>
        <v>35.98500356335957</v>
      </c>
    </row>
    <row r="33" spans="1:42" ht="12.75">
      <c r="A33" s="26" t="s">
        <v>27</v>
      </c>
      <c r="B33" s="191">
        <v>646277</v>
      </c>
      <c r="C33" s="92">
        <v>648213</v>
      </c>
      <c r="D33" s="119">
        <f>абс!B33*100000/'на 100 тыс'!$B33*1.337</f>
        <v>167.15680737516576</v>
      </c>
      <c r="E33" s="120">
        <f>абс!C33*100000/'на 100 тыс'!$C33*1.337</f>
        <v>189.34609457076607</v>
      </c>
      <c r="F33" s="120">
        <f>абс!D33*100000/'на 100 тыс'!$B33*1.337</f>
        <v>164.67428053296032</v>
      </c>
      <c r="G33" s="123">
        <f>абс!E33*100000/'на 100 тыс'!$C33*1.337</f>
        <v>187.9022790348234</v>
      </c>
      <c r="H33" s="13">
        <f>абс!F33*100000/'на 100 тыс'!$B33*1.337</f>
        <v>559.1891712067736</v>
      </c>
      <c r="I33" s="8">
        <f>абс!G33*100000/'на 100 тыс'!$C33*1.337</f>
        <v>547.6186068468235</v>
      </c>
      <c r="J33" s="8">
        <f>абс!H33*100000/'на 100 тыс'!$B33*1.337</f>
        <v>365.1383230410489</v>
      </c>
      <c r="K33" s="8">
        <f>абс!I33*100000/'на 100 тыс'!$C33*1.337</f>
        <v>357.03495610239224</v>
      </c>
      <c r="L33" s="8">
        <f>абс!J33*100000/'на 100 тыс'!$B33*1.337</f>
        <v>37.85853434363283</v>
      </c>
      <c r="M33" s="8">
        <f>абс!K33*100000/'на 100 тыс'!$C33*1.337</f>
        <v>39.808056919561935</v>
      </c>
      <c r="N33" s="8">
        <f>абс!L33*100000/'на 100 тыс'!$B33*1.337</f>
        <v>118.12690224160848</v>
      </c>
      <c r="O33" s="8">
        <f>абс!M33*100000/'на 100 тыс'!$C33*1.337</f>
        <v>138.81255081277294</v>
      </c>
      <c r="P33" s="8">
        <f>абс!N33*100000/'на 100 тыс'!$B33*1.337</f>
        <v>86.88843947719012</v>
      </c>
      <c r="Q33" s="36">
        <f>абс!O33*100000/'на 100 тыс'!$C33*1.337</f>
        <v>100.03579070459864</v>
      </c>
      <c r="R33" s="7">
        <f>абс!P33*100000/'на 100 тыс'!$B33*1.337</f>
        <v>2.482526842205432</v>
      </c>
      <c r="S33" s="161">
        <f>абс!Q33*100000/'на 100 тыс'!$C33*1.337</f>
        <v>5.362743419215597</v>
      </c>
      <c r="T33" s="13">
        <f>абс!R33*100000/'на 100 тыс'!$B33*1.337</f>
        <v>39.927306712137366</v>
      </c>
      <c r="U33" s="8">
        <f>абс!S33*100000/'на 100 тыс'!$C33*1.337</f>
        <v>33.620276051236246</v>
      </c>
      <c r="V33" s="8">
        <f>абс!T33*100000/'на 100 тыс'!$B33*1.337</f>
        <v>23.79088223780206</v>
      </c>
      <c r="W33" s="21">
        <f>абс!U33*100000/'на 100 тыс'!$C33*1.337</f>
        <v>15.675711533091746</v>
      </c>
      <c r="X33" s="88" t="s">
        <v>27</v>
      </c>
      <c r="Y33" s="7">
        <f>абс!W33*100000/'на 100 тыс'!$B33*1.337</f>
        <v>91.23286145104962</v>
      </c>
      <c r="Z33" s="8">
        <f>абс!X33*100000/'на 100 тыс'!$C33*1.337</f>
        <v>78.37855766545873</v>
      </c>
      <c r="AA33" s="8">
        <f>абс!Y33*100000/'на 100 тыс'!$B33*1.337</f>
        <v>9.102598421419918</v>
      </c>
      <c r="AB33" s="8">
        <f>абс!Z33*100000/'на 100 тыс'!$C33*1.337</f>
        <v>5.56900278149312</v>
      </c>
      <c r="AC33" s="8">
        <f>абс!AA33*100000/'на 100 тыс'!$B33*1.337</f>
        <v>20.89460092189572</v>
      </c>
      <c r="AD33" s="21">
        <f>абс!AB33*100000/'на 100 тыс'!$C33*1.337</f>
        <v>17.738305155866975</v>
      </c>
      <c r="AE33" s="7">
        <f>абс!AC33*100000/'на 100 тыс'!$B33*1.337</f>
        <v>70.95889223970526</v>
      </c>
      <c r="AF33" s="21">
        <f>абс!AD33*100000/'на 100 тыс'!$C33*1.337</f>
        <v>67.24055210247249</v>
      </c>
      <c r="AG33" s="7">
        <f>абс!AE33*100000/'на 100 тыс'!$B33*1.337</f>
        <v>42.8235880280437</v>
      </c>
      <c r="AH33" s="21">
        <f>абс!AF33*100000/'на 100 тыс'!$C33*1.337</f>
        <v>47.23339396155276</v>
      </c>
      <c r="AI33" s="7">
        <f>абс!AG33*100000/'на 100 тыс'!$B33*1.337</f>
        <v>7.861335000317202</v>
      </c>
      <c r="AJ33" s="21">
        <f>абс!AH33*100000/'на 100 тыс'!$C33*1.337</f>
        <v>9.487930664766056</v>
      </c>
      <c r="AK33" s="7">
        <f>абс!AI33*100000/'на 100 тыс'!$B33*1.337</f>
        <v>47.168010001903205</v>
      </c>
      <c r="AL33" s="21">
        <f>абс!AJ33*100000/'на 100 тыс'!$C33*1.337</f>
        <v>63.94040230603212</v>
      </c>
      <c r="AM33" s="13">
        <f>абс!AK33*100000/'на 100 тыс'!$B33*1.337</f>
        <v>27.92842697481111</v>
      </c>
      <c r="AN33" s="36">
        <f>абс!AL33*100000/'на 100 тыс'!$C33*1.337</f>
        <v>45.17080033877753</v>
      </c>
      <c r="AO33" s="7">
        <f>абс!AM33*100000/'на 100 тыс'!$B33*1.337</f>
        <v>17.99831960598938</v>
      </c>
      <c r="AP33" s="21">
        <f>абс!AN33*100000/'на 100 тыс'!$C33*1.337</f>
        <v>16.70700834447936</v>
      </c>
    </row>
    <row r="34" spans="1:42" ht="12.75">
      <c r="A34" s="3" t="s">
        <v>28</v>
      </c>
      <c r="B34" s="189">
        <v>98063</v>
      </c>
      <c r="C34" s="93">
        <v>97550</v>
      </c>
      <c r="D34" s="139">
        <f>абс!B34*100000/'на 100 тыс'!$B34*1.337</f>
        <v>156.79206224569919</v>
      </c>
      <c r="E34" s="136">
        <f>абс!C34*100000/'на 100 тыс'!$C34*1.337</f>
        <v>174.06355715017938</v>
      </c>
      <c r="F34" s="136">
        <f>абс!D34*100000/'на 100 тыс'!$B34*1.337</f>
        <v>155.42865300878006</v>
      </c>
      <c r="G34" s="140">
        <f>абс!E34*100000/'на 100 тыс'!$C34*1.337</f>
        <v>171.32239876986162</v>
      </c>
      <c r="H34" s="13">
        <f>абс!F34*100000/'на 100 тыс'!$B34*1.337</f>
        <v>479.9200513955314</v>
      </c>
      <c r="I34" s="8">
        <f>абс!G34*100000/'на 100 тыс'!$C34*1.337</f>
        <v>512.5966171194259</v>
      </c>
      <c r="J34" s="8">
        <f>абс!H34*100000/'на 100 тыс'!$B34*1.337</f>
        <v>237.23320722392748</v>
      </c>
      <c r="K34" s="8">
        <f>абс!I34*100000/'на 100 тыс'!$C34*1.337</f>
        <v>272.74525884161966</v>
      </c>
      <c r="L34" s="8">
        <f>абс!J34*100000/'на 100 тыс'!$B34*1.337</f>
        <v>19.087729316867726</v>
      </c>
      <c r="M34" s="8">
        <f>абс!K34*100000/'на 100 тыс'!$C34*1.337</f>
        <v>27.411583803177855</v>
      </c>
      <c r="N34" s="8">
        <f>абс!L34*100000/'на 100 тыс'!$B34*1.337</f>
        <v>177.24320079948603</v>
      </c>
      <c r="O34" s="8">
        <f>абс!M34*100000/'на 100 тыс'!$C34*1.337</f>
        <v>167.21066119938493</v>
      </c>
      <c r="P34" s="8">
        <f>абс!N34*100000/'на 100 тыс'!$B34*1.337</f>
        <v>94.07523734741952</v>
      </c>
      <c r="Q34" s="36">
        <f>абс!O34*100000/'на 100 тыс'!$C34*1.337</f>
        <v>74.01127626858022</v>
      </c>
      <c r="R34" s="9">
        <f>абс!P34*100000/'на 100 тыс'!$B34*1.337</f>
        <v>16.36091084302948</v>
      </c>
      <c r="S34" s="158">
        <f>абс!Q34*100000/'на 100 тыс'!$C34*1.337</f>
        <v>6.852895950794464</v>
      </c>
      <c r="T34" s="13">
        <f>абс!R34*100000/'на 100 тыс'!$B34*1.337</f>
        <v>36.81204939681633</v>
      </c>
      <c r="U34" s="8">
        <f>абс!S34*100000/'на 100 тыс'!$C34*1.337</f>
        <v>35.63505894413122</v>
      </c>
      <c r="V34" s="8">
        <f>абс!T34*100000/'на 100 тыс'!$B34*1.337</f>
        <v>9.543864658433863</v>
      </c>
      <c r="W34" s="21">
        <f>абс!U34*100000/'на 100 тыс'!$C34*1.337</f>
        <v>10.964633521271143</v>
      </c>
      <c r="X34" s="12" t="s">
        <v>28</v>
      </c>
      <c r="Y34" s="7">
        <f>абс!W34*100000/'на 100 тыс'!$B34*1.337</f>
        <v>124.07024055964023</v>
      </c>
      <c r="Z34" s="8">
        <f>абс!X34*100000/'на 100 тыс'!$C34*1.337</f>
        <v>89.08764736032803</v>
      </c>
      <c r="AA34" s="8">
        <f>абс!Y34*100000/'на 100 тыс'!$B34*1.337</f>
        <v>8.18045542151474</v>
      </c>
      <c r="AB34" s="8">
        <f>абс!Z34*100000/'на 100 тыс'!$C34*1.337</f>
        <v>9.594054331112249</v>
      </c>
      <c r="AC34" s="8">
        <f>абс!AA34*100000/'на 100 тыс'!$B34*1.337</f>
        <v>28.631593975301588</v>
      </c>
      <c r="AD34" s="21">
        <f>абс!AB34*100000/'на 100 тыс'!$C34*1.337</f>
        <v>19.188108662224497</v>
      </c>
      <c r="AE34" s="7">
        <f>абс!AC34*100000/'на 100 тыс'!$B34*1.337</f>
        <v>102.25569276893425</v>
      </c>
      <c r="AF34" s="21">
        <f>абс!AD34*100000/'на 100 тыс'!$C34*1.337</f>
        <v>98.68170169144028</v>
      </c>
      <c r="AG34" s="7">
        <f>абс!AE34*100000/'на 100 тыс'!$B34*1.337</f>
        <v>211.32843172246413</v>
      </c>
      <c r="AH34" s="21">
        <f>абс!AF34*100000/'на 100 тыс'!$C34*1.337</f>
        <v>169.95181957970271</v>
      </c>
      <c r="AI34" s="7">
        <f>абс!AG34*100000/'на 100 тыс'!$B34*1.337</f>
        <v>20.45113855378685</v>
      </c>
      <c r="AJ34" s="21">
        <f>абс!AH34*100000/'на 100 тыс'!$C34*1.337</f>
        <v>9.594054331112249</v>
      </c>
      <c r="AK34" s="7">
        <f>абс!AI34*100000/'на 100 тыс'!$B34*1.337</f>
        <v>28.631593975301588</v>
      </c>
      <c r="AL34" s="21">
        <f>абс!AJ34*100000/'на 100 тыс'!$C34*1.337</f>
        <v>61.67606355715017</v>
      </c>
      <c r="AM34" s="13">
        <f>абс!AK34*100000/'на 100 тыс'!$B34*1.337</f>
        <v>21.814547790705973</v>
      </c>
      <c r="AN34" s="36">
        <f>абс!AL34*100000/'на 100 тыс'!$C34*1.337</f>
        <v>52.08200922603793</v>
      </c>
      <c r="AO34" s="7">
        <f>абс!AM34*100000/'на 100 тыс'!$B34*1.337</f>
        <v>36.81204939681633</v>
      </c>
      <c r="AP34" s="21">
        <f>абс!AN34*100000/'на 100 тыс'!$C34*1.337</f>
        <v>37.00563813429011</v>
      </c>
    </row>
    <row r="35" spans="1:42" ht="12.75">
      <c r="A35" s="3" t="s">
        <v>29</v>
      </c>
      <c r="B35" s="189">
        <v>93628</v>
      </c>
      <c r="C35" s="93">
        <v>93056</v>
      </c>
      <c r="D35" s="139">
        <f>абс!B35*100000/'на 100 тыс'!$B35*1.337</f>
        <v>159.93506216089204</v>
      </c>
      <c r="E35" s="136">
        <f>абс!C35*100000/'на 100 тыс'!$C35*1.337</f>
        <v>153.734310522696</v>
      </c>
      <c r="F35" s="136">
        <f>абс!D35*100000/'на 100 тыс'!$B35*1.337</f>
        <v>157.07907890801897</v>
      </c>
      <c r="G35" s="140">
        <f>абс!E35*100000/'на 100 тыс'!$C35*1.337</f>
        <v>153.734310522696</v>
      </c>
      <c r="H35" s="13">
        <f>абс!F35*100000/'на 100 тыс'!$B35*1.337</f>
        <v>556.916734310249</v>
      </c>
      <c r="I35" s="8">
        <f>абс!G35*100000/'на 100 тыс'!$C35*1.337</f>
        <v>545.9723177441541</v>
      </c>
      <c r="J35" s="8">
        <f>абс!H35*100000/'на 100 тыс'!$B35*1.337</f>
        <v>267.0344341436322</v>
      </c>
      <c r="K35" s="8">
        <f>абс!I35*100000/'на 100 тыс'!$C35*1.337</f>
        <v>258.61846629986246</v>
      </c>
      <c r="L35" s="8">
        <f>абс!J35*100000/'на 100 тыс'!$B35*1.337</f>
        <v>41.41175716665955</v>
      </c>
      <c r="M35" s="8">
        <f>абс!K35*100000/'на 100 тыс'!$C35*1.337</f>
        <v>33.045692916093536</v>
      </c>
      <c r="N35" s="8">
        <f>абс!L35*100000/'на 100 тыс'!$B35*1.337</f>
        <v>197.06284444824195</v>
      </c>
      <c r="O35" s="8">
        <f>абс!M35*100000/'на 100 тыс'!$C35*1.337</f>
        <v>204.02123452544706</v>
      </c>
      <c r="P35" s="8">
        <f>абс!N35*100000/'на 100 тыс'!$B35*1.337</f>
        <v>62.83163156320759</v>
      </c>
      <c r="Q35" s="36">
        <f>абс!O35*100000/'на 100 тыс'!$C35*1.337</f>
        <v>66.09138583218707</v>
      </c>
      <c r="R35" s="9">
        <f>абс!P35*100000/'на 100 тыс'!$B35*1.337</f>
        <v>4.283974879309608</v>
      </c>
      <c r="S35" s="158">
        <f>абс!Q35*100000/'на 100 тыс'!$C35*1.337</f>
        <v>1.436769257221458</v>
      </c>
      <c r="T35" s="13">
        <f>абс!R35*100000/'на 100 тыс'!$B35*1.337</f>
        <v>42.839748793096085</v>
      </c>
      <c r="U35" s="8">
        <f>абс!S35*100000/'на 100 тыс'!$C35*1.337</f>
        <v>41.66630845942228</v>
      </c>
      <c r="V35" s="8">
        <f>абс!T35*100000/'на 100 тыс'!$B35*1.337</f>
        <v>5.711966505746145</v>
      </c>
      <c r="W35" s="21">
        <f>абс!U35*100000/'на 100 тыс'!$C35*1.337</f>
        <v>1.436769257221458</v>
      </c>
      <c r="X35" s="12" t="s">
        <v>29</v>
      </c>
      <c r="Y35" s="7">
        <f>абс!W35*100000/'на 100 тыс'!$B35*1.337</f>
        <v>118.52330499423249</v>
      </c>
      <c r="Z35" s="8">
        <f>абс!X35*100000/'на 100 тыс'!$C35*1.337</f>
        <v>97.70030949105916</v>
      </c>
      <c r="AA35" s="8">
        <f>абс!Y35*100000/'на 100 тыс'!$B35*1.337</f>
        <v>4.283974879309608</v>
      </c>
      <c r="AB35" s="8">
        <f>абс!Z35*100000/'на 100 тыс'!$C35*1.337</f>
        <v>4.310307771664374</v>
      </c>
      <c r="AC35" s="8">
        <f>абс!AA35*100000/'на 100 тыс'!$B35*1.337</f>
        <v>25.70384927585765</v>
      </c>
      <c r="AD35" s="21">
        <f>абс!AB35*100000/'на 100 тыс'!$C35*1.337</f>
        <v>24.42507737276479</v>
      </c>
      <c r="AE35" s="7">
        <f>абс!AC35*100000/'на 100 тыс'!$B35*1.337</f>
        <v>109.95535523561328</v>
      </c>
      <c r="AF35" s="21">
        <f>абс!AD35*100000/'на 100 тыс'!$C35*1.337</f>
        <v>91.95323246217332</v>
      </c>
      <c r="AG35" s="7">
        <f>абс!AE35*100000/'на 100 тыс'!$B35*1.337</f>
        <v>32.84380740804033</v>
      </c>
      <c r="AH35" s="21">
        <f>абс!AF35*100000/'на 100 тыс'!$C35*1.337</f>
        <v>31.608923658872076</v>
      </c>
      <c r="AI35" s="7">
        <f>абс!AG35*100000/'на 100 тыс'!$B35*1.337</f>
        <v>75.68355620113641</v>
      </c>
      <c r="AJ35" s="21">
        <f>абс!AH35*100000/'на 100 тыс'!$C35*1.337</f>
        <v>63.21784731774415</v>
      </c>
      <c r="AK35" s="7">
        <f>абс!AI35*100000/'на 100 тыс'!$B35*1.337</f>
        <v>88.53548083906524</v>
      </c>
      <c r="AL35" s="21">
        <f>абс!AJ35*100000/'на 100 тыс'!$C35*1.337</f>
        <v>123.56215612104539</v>
      </c>
      <c r="AM35" s="13">
        <f>абс!AK35*100000/'на 100 тыс'!$B35*1.337</f>
        <v>84.25150595975563</v>
      </c>
      <c r="AN35" s="36">
        <f>абс!AL35*100000/'на 100 тыс'!$C35*1.337</f>
        <v>106.3209250343879</v>
      </c>
      <c r="AO35" s="7">
        <f>абс!AM35*100000/'на 100 тыс'!$B35*1.337</f>
        <v>69.97158969539026</v>
      </c>
      <c r="AP35" s="21">
        <f>абс!AN35*100000/'на 100 тыс'!$C35*1.337</f>
        <v>44.539846973865195</v>
      </c>
    </row>
    <row r="36" spans="1:161" ht="12.75">
      <c r="A36" s="3" t="s">
        <v>30</v>
      </c>
      <c r="B36" s="189">
        <v>49617</v>
      </c>
      <c r="C36" s="93">
        <v>49328</v>
      </c>
      <c r="D36" s="139">
        <f>абс!B36*100000/'на 100 тыс'!$B36*1.337</f>
        <v>142.81597033274886</v>
      </c>
      <c r="E36" s="136">
        <f>абс!C36*100000/'на 100 тыс'!$C36*1.337</f>
        <v>138.23183587414854</v>
      </c>
      <c r="F36" s="136">
        <f>абс!D36*100000/'на 100 тыс'!$B36*1.337</f>
        <v>137.42668843339985</v>
      </c>
      <c r="G36" s="140">
        <f>абс!E36*100000/'на 100 тыс'!$C36*1.337</f>
        <v>135.52140771975348</v>
      </c>
      <c r="H36" s="13">
        <f>абс!F36*100000/'на 100 тыс'!$B36*1.337</f>
        <v>514.6764213878307</v>
      </c>
      <c r="I36" s="8">
        <f>абс!G36*100000/'на 100 тыс'!$C36*1.337</f>
        <v>363.1973726889393</v>
      </c>
      <c r="J36" s="8">
        <f>абс!H36*100000/'на 100 тыс'!$B36*1.337</f>
        <v>301.79978636354474</v>
      </c>
      <c r="K36" s="8">
        <f>абс!I36*100000/'на 100 тыс'!$C36*1.337</f>
        <v>203.28211157963023</v>
      </c>
      <c r="L36" s="8">
        <f>абс!J36*100000/'на 100 тыс'!$B36*1.337</f>
        <v>29.641050446419573</v>
      </c>
      <c r="M36" s="8">
        <f>абс!K36*100000/'на 100 тыс'!$C36*1.337</f>
        <v>8.131284463185208</v>
      </c>
      <c r="N36" s="8">
        <f>абс!L36*100000/'на 100 тыс'!$B36*1.337</f>
        <v>137.42668843339985</v>
      </c>
      <c r="O36" s="8">
        <f>абс!M36*100000/'на 100 тыс'!$C36*1.337</f>
        <v>92.15455724943237</v>
      </c>
      <c r="P36" s="8">
        <f>абс!N36*100000/'на 100 тыс'!$B36*1.337</f>
        <v>115.86956083600379</v>
      </c>
      <c r="Q36" s="36">
        <f>абс!O36*100000/'на 100 тыс'!$C36*1.337</f>
        <v>86.73370094064222</v>
      </c>
      <c r="R36" s="9">
        <f>абс!P36*100000/'на 100 тыс'!$B36*1.337</f>
        <v>2.6946409496745067</v>
      </c>
      <c r="S36" s="158">
        <f>абс!Q36*100000/'на 100 тыс'!$C36*1.337</f>
        <v>2.7104281543950695</v>
      </c>
      <c r="T36" s="13">
        <f>абс!R36*100000/'на 100 тыс'!$B36*1.337</f>
        <v>18.862486647721546</v>
      </c>
      <c r="U36" s="8">
        <f>абс!S36*100000/'на 100 тыс'!$C36*1.337</f>
        <v>16.262568926370417</v>
      </c>
      <c r="V36" s="8">
        <f>абс!T36*100000/'на 100 тыс'!$B36*1.337</f>
        <v>2.6946409496745067</v>
      </c>
      <c r="W36" s="21">
        <f>абс!U36*100000/'на 100 тыс'!$C36*1.337</f>
        <v>2.7104281543950695</v>
      </c>
      <c r="X36" s="12" t="s">
        <v>30</v>
      </c>
      <c r="Y36" s="7">
        <f>абс!W36*100000/'на 100 тыс'!$B36*1.337</f>
        <v>75.44994659088619</v>
      </c>
      <c r="Z36" s="8">
        <f>абс!X36*100000/'на 100 тыс'!$C36*1.337</f>
        <v>75.89198832306195</v>
      </c>
      <c r="AA36" s="8">
        <f>абс!Y36*100000/'на 100 тыс'!$B36*1.337</f>
        <v>0</v>
      </c>
      <c r="AB36" s="8">
        <f>абс!Z36*100000/'на 100 тыс'!$C36*1.337</f>
        <v>0</v>
      </c>
      <c r="AC36" s="8">
        <f>абс!AA36*100000/'на 100 тыс'!$B36*1.337</f>
        <v>24.25176854707056</v>
      </c>
      <c r="AD36" s="21">
        <f>абс!AB36*100000/'на 100 тыс'!$C36*1.337</f>
        <v>27.104281543950698</v>
      </c>
      <c r="AE36" s="7">
        <f>абс!AC36*100000/'на 100 тыс'!$B36*1.337</f>
        <v>78.14458754056069</v>
      </c>
      <c r="AF36" s="21">
        <f>абс!AD36*100000/'на 100 тыс'!$C36*1.337</f>
        <v>75.89198832306195</v>
      </c>
      <c r="AG36" s="7">
        <f>абс!AE36*100000/'на 100 тыс'!$B36*1.337</f>
        <v>169.7623798294939</v>
      </c>
      <c r="AH36" s="21">
        <f>абс!AF36*100000/'на 100 тыс'!$C36*1.337</f>
        <v>243.93853389555628</v>
      </c>
      <c r="AI36" s="7">
        <f>абс!AG36*100000/'на 100 тыс'!$B36*1.337</f>
        <v>2.6946409496745067</v>
      </c>
      <c r="AJ36" s="21">
        <f>абс!AH36*100000/'на 100 тыс'!$C36*1.337</f>
        <v>0</v>
      </c>
      <c r="AK36" s="7">
        <f>абс!AI36*100000/'на 100 тыс'!$B36*1.337</f>
        <v>78.14458754056069</v>
      </c>
      <c r="AL36" s="21">
        <f>абс!AJ36*100000/'на 100 тыс'!$C36*1.337</f>
        <v>65.05027570548167</v>
      </c>
      <c r="AM36" s="13">
        <f>абс!AK36*100000/'на 100 тыс'!$B36*1.337</f>
        <v>72.75530564121168</v>
      </c>
      <c r="AN36" s="36">
        <f>абс!AL36*100000/'на 100 тыс'!$C36*1.337</f>
        <v>62.339847551086606</v>
      </c>
      <c r="AO36" s="7">
        <f>абс!AM36*100000/'на 100 тыс'!$B36*1.337</f>
        <v>21.557127597396054</v>
      </c>
      <c r="AP36" s="21">
        <f>абс!AN36*100000/'на 100 тыс'!$C36*1.337</f>
        <v>10.841712617580278</v>
      </c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</row>
    <row r="37" spans="1:161" ht="13.5" thickBot="1">
      <c r="A37" s="48" t="s">
        <v>31</v>
      </c>
      <c r="B37" s="190">
        <v>97910</v>
      </c>
      <c r="C37" s="132">
        <v>97305</v>
      </c>
      <c r="D37" s="144">
        <f>абс!B37*100000/'на 100 тыс'!$B37*1.337</f>
        <v>204.8309672147891</v>
      </c>
      <c r="E37" s="145">
        <f>абс!C37*100000/'на 100 тыс'!$C37*1.337</f>
        <v>207.47854683726425</v>
      </c>
      <c r="F37" s="145">
        <f>абс!D37*100000/'на 100 тыс'!$B37*1.337</f>
        <v>203.46542743335715</v>
      </c>
      <c r="G37" s="146">
        <f>абс!E37*100000/'на 100 тыс'!$C37*1.337</f>
        <v>200.60839627973897</v>
      </c>
      <c r="H37" s="51">
        <f>абс!F37*100000/'на 100 тыс'!$B37*1.337</f>
        <v>432.8761107139209</v>
      </c>
      <c r="I37" s="50">
        <f>абс!G37*100000/'на 100 тыс'!$C37*1.337</f>
        <v>597.7030985047016</v>
      </c>
      <c r="J37" s="50">
        <f>абс!H37*100000/'на 100 тыс'!$B37*1.337</f>
        <v>233.50730262485956</v>
      </c>
      <c r="K37" s="50">
        <f>абс!I37*100000/'на 100 тыс'!$C37*1.337</f>
        <v>311.9048353116489</v>
      </c>
      <c r="L37" s="50">
        <f>абс!J37*100000/'на 100 тыс'!$B37*1.337</f>
        <v>20.48309672147891</v>
      </c>
      <c r="M37" s="50">
        <f>абс!K37*100000/'на 100 тыс'!$C37*1.337</f>
        <v>31.602692564616408</v>
      </c>
      <c r="N37" s="50">
        <f>абс!L37*100000/'на 100 тыс'!$B37*1.337</f>
        <v>133.82289858032888</v>
      </c>
      <c r="O37" s="50">
        <f>абс!M37*100000/'на 100 тыс'!$C37*1.337</f>
        <v>199.2343661682339</v>
      </c>
      <c r="P37" s="50">
        <f>абс!N37*100000/'на 100 тыс'!$B37*1.337</f>
        <v>54.62159125727709</v>
      </c>
      <c r="Q37" s="141">
        <f>абс!O37*100000/'на 100 тыс'!$C37*1.337</f>
        <v>63.205385129232816</v>
      </c>
      <c r="R37" s="147">
        <f>абс!P37*100000/'на 100 тыс'!$B37*1.337</f>
        <v>8.193238688591563</v>
      </c>
      <c r="S37" s="159">
        <f>абс!Q37*100000/'на 100 тыс'!$C37*1.337</f>
        <v>8.244180669030369</v>
      </c>
      <c r="T37" s="51">
        <f>абс!R37*100000/'на 100 тыс'!$B37*1.337</f>
        <v>57.35267082014094</v>
      </c>
      <c r="U37" s="50">
        <f>абс!S37*100000/'на 100 тыс'!$C37*1.337</f>
        <v>39.84687323364678</v>
      </c>
      <c r="V37" s="50">
        <f>абс!T37*100000/'на 100 тыс'!$B37*1.337</f>
        <v>8.193238688591563</v>
      </c>
      <c r="W37" s="103">
        <f>абс!U37*100000/'на 100 тыс'!$C37*1.337</f>
        <v>5.496120446020245</v>
      </c>
      <c r="X37" s="87" t="s">
        <v>31</v>
      </c>
      <c r="Y37" s="49">
        <f>абс!W37*100000/'на 100 тыс'!$B37*1.337</f>
        <v>101.04994382596263</v>
      </c>
      <c r="Z37" s="50">
        <f>абс!X37*100000/'на 100 тыс'!$C37*1.337</f>
        <v>114.0444992549201</v>
      </c>
      <c r="AA37" s="50">
        <f>абс!Y37*100000/'на 100 тыс'!$B37*1.337</f>
        <v>0</v>
      </c>
      <c r="AB37" s="50">
        <f>абс!Z37*100000/'на 100 тыс'!$C37*1.337</f>
        <v>12.366271003545553</v>
      </c>
      <c r="AC37" s="50">
        <f>абс!AA37*100000/'на 100 тыс'!$B37*1.337</f>
        <v>30.041875191502402</v>
      </c>
      <c r="AD37" s="103">
        <f>абс!AB37*100000/'на 100 тыс'!$C37*1.337</f>
        <v>35.7247828991316</v>
      </c>
      <c r="AE37" s="49">
        <f>абс!AC37*100000/'на 100 тыс'!$B37*1.337</f>
        <v>92.85670513737105</v>
      </c>
      <c r="AF37" s="103">
        <f>абс!AD37*100000/'на 100 тыс'!$C37*1.337</f>
        <v>74.19762602127331</v>
      </c>
      <c r="AG37" s="49">
        <f>абс!AE37*100000/'на 100 тыс'!$B37*1.337</f>
        <v>170.6924726789909</v>
      </c>
      <c r="AH37" s="103">
        <f>абс!AF37*100000/'на 100 тыс'!$C37*1.337</f>
        <v>86.56389702481887</v>
      </c>
      <c r="AI37" s="49">
        <f>абс!AG37*100000/'на 100 тыс'!$B37*1.337</f>
        <v>15.020937595751201</v>
      </c>
      <c r="AJ37" s="103">
        <f>абс!AH37*100000/'на 100 тыс'!$C37*1.337</f>
        <v>5.496120446020245</v>
      </c>
      <c r="AK37" s="49">
        <f>абс!AI37*100000/'на 100 тыс'!$B37*1.337</f>
        <v>99.68440404453068</v>
      </c>
      <c r="AL37" s="103">
        <f>абс!AJ37*100000/'на 100 тыс'!$C37*1.337</f>
        <v>109.9224089204049</v>
      </c>
      <c r="AM37" s="51">
        <f>абс!AK37*100000/'на 100 тыс'!$B37*1.337</f>
        <v>76.47022776018792</v>
      </c>
      <c r="AN37" s="141">
        <f>абс!AL37*100000/'на 100 тыс'!$C37*1.337</f>
        <v>97.55613791685937</v>
      </c>
      <c r="AO37" s="49">
        <f>абс!AM37*100000/'на 100 тыс'!$B37*1.337</f>
        <v>69.6425288530283</v>
      </c>
      <c r="AP37" s="103">
        <f>абс!AN37*100000/'на 100 тыс'!$C37*1.337</f>
        <v>39.84687323364678</v>
      </c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</row>
    <row r="38" spans="1:161" s="22" customFormat="1" ht="13.5" thickBot="1">
      <c r="A38" s="52" t="s">
        <v>32</v>
      </c>
      <c r="B38" s="53">
        <v>985495</v>
      </c>
      <c r="C38" s="133">
        <f>SUM(C33:C37)</f>
        <v>985452</v>
      </c>
      <c r="D38" s="124">
        <f>абс!B38*100000/'на 100 тыс'!$B38*1.337</f>
        <v>167.9568135809923</v>
      </c>
      <c r="E38" s="121">
        <f>абс!C38*100000/'на 100 тыс'!$C38*1.337</f>
        <v>183.70230107605443</v>
      </c>
      <c r="F38" s="121">
        <f>абс!D38*100000/'на 100 тыс'!$B38*1.337</f>
        <v>165.51479205881307</v>
      </c>
      <c r="G38" s="122">
        <f>абс!E38*100000/'на 100 тыс'!$C38*1.337</f>
        <v>181.6671943433064</v>
      </c>
      <c r="H38" s="129">
        <f>абс!F38*100000/'на 100 тыс'!$B38*1.337</f>
        <v>536.295059843023</v>
      </c>
      <c r="I38" s="107">
        <f>абс!G38*100000/'на 100 тыс'!$C38*1.337</f>
        <v>539.7103055247744</v>
      </c>
      <c r="J38" s="107">
        <f>абс!H38*100000/'на 100 тыс'!$B38*1.337</f>
        <v>326.8238803849842</v>
      </c>
      <c r="K38" s="107">
        <f>абс!I38*100000/'на 100 тыс'!$C38*1.337</f>
        <v>327.2451626258813</v>
      </c>
      <c r="L38" s="107">
        <f>абс!J38*100000/'на 100 тыс'!$B38*1.337</f>
        <v>34.188301310508926</v>
      </c>
      <c r="M38" s="107">
        <f>абс!K38*100000/'на 100 тыс'!$C38*1.337</f>
        <v>35.54653093199872</v>
      </c>
      <c r="N38" s="107">
        <f>абс!L38*100000/'на 100 тыс'!$B38*1.337</f>
        <v>134.03984799516994</v>
      </c>
      <c r="O38" s="107">
        <f>абс!M38*100000/'на 100 тыс'!$C38*1.337</f>
        <v>151.41194091645255</v>
      </c>
      <c r="P38" s="107">
        <f>абс!N38*100000/'на 100 тыс'!$B38*1.337</f>
        <v>83.57140320346628</v>
      </c>
      <c r="Q38" s="142">
        <f>абс!O38*100000/'на 100 тыс'!$C38*1.337</f>
        <v>89.9517175874624</v>
      </c>
      <c r="R38" s="23">
        <f>абс!P38*100000/'на 100 тыс'!$B38*1.337</f>
        <v>4.6127073196718404</v>
      </c>
      <c r="S38" s="160">
        <f>абс!Q38*100000/'на 100 тыс'!$C38*1.337</f>
        <v>5.291277505144848</v>
      </c>
      <c r="T38" s="129">
        <f>абс!R38*100000/'на 100 тыс'!$B38*1.337</f>
        <v>40.564690840643536</v>
      </c>
      <c r="U38" s="107">
        <f>абс!S38*100000/'на 100 тыс'!$C38*1.337</f>
        <v>34.32546689234991</v>
      </c>
      <c r="V38" s="107">
        <f>абс!T38*100000/'на 100 тыс'!$B38*1.337</f>
        <v>18.043825691657492</v>
      </c>
      <c r="W38" s="108">
        <f>абс!U38*100000/'на 100 тыс'!$C38*1.337</f>
        <v>12.21064039648811</v>
      </c>
      <c r="X38" s="54" t="s">
        <v>32</v>
      </c>
      <c r="Y38" s="23">
        <f>абс!W38*100000/'на 100 тыс'!$B38*1.337</f>
        <v>97.2738573001385</v>
      </c>
      <c r="Z38" s="107">
        <f>абс!X38*100000/'на 100 тыс'!$C38*1.337</f>
        <v>84.66044008231756</v>
      </c>
      <c r="AA38" s="107">
        <f>абс!Y38*100000/'на 100 тыс'!$B38*1.337</f>
        <v>7.190396704194338</v>
      </c>
      <c r="AB38" s="107">
        <f>абс!Z38*100000/'на 100 тыс'!$C38*1.337</f>
        <v>6.240993980427255</v>
      </c>
      <c r="AC38" s="107">
        <f>абс!AA38*100000/'на 100 тыс'!$B38*1.337</f>
        <v>23.199204460702493</v>
      </c>
      <c r="AD38" s="108">
        <f>абс!AB38*100000/'на 100 тыс'!$C38*1.337</f>
        <v>20.758088674029786</v>
      </c>
      <c r="AE38" s="23">
        <f>абс!AC38*100000/'на 100 тыс'!$B38*1.337</f>
        <v>80.31537450722733</v>
      </c>
      <c r="AF38" s="108">
        <f>абс!AD38*100000/'на 100 тыс'!$C38*1.337</f>
        <v>73.80653750766146</v>
      </c>
      <c r="AG38" s="23">
        <f>абс!AE38*100000/'на 100 тыс'!$B38*1.337</f>
        <v>77.73768512270483</v>
      </c>
      <c r="AH38" s="108">
        <f>абс!AF38*100000/'на 100 тыс'!$C38*1.337</f>
        <v>71.63575699273024</v>
      </c>
      <c r="AI38" s="23">
        <f>абс!AG38*100000/'на 100 тыс'!$B38*1.337</f>
        <v>16.00880775650815</v>
      </c>
      <c r="AJ38" s="108">
        <f>абс!AH38*100000/'на 100 тыс'!$C38*1.337</f>
        <v>13.703052000503323</v>
      </c>
      <c r="AK38" s="23">
        <f>абс!AI38*100000/'на 100 тыс'!$B38*1.337</f>
        <v>56.030827147778524</v>
      </c>
      <c r="AL38" s="108">
        <f>абс!AJ38*100000/'на 100 тыс'!$C38*1.337</f>
        <v>73.94221128984466</v>
      </c>
      <c r="AM38" s="129">
        <f>абс!AK38*100000/'на 100 тыс'!$B38*1.337</f>
        <v>39.7506836665838</v>
      </c>
      <c r="AN38" s="142">
        <f>абс!AL38*100000/'на 100 тыс'!$C38*1.337</f>
        <v>57.661357427860516</v>
      </c>
      <c r="AO38" s="23">
        <f>абс!AM38*100000/'на 100 тыс'!$B38*1.337</f>
        <v>30.118265440210248</v>
      </c>
      <c r="AP38" s="108">
        <f>абс!AN38*100000/'на 100 тыс'!$C38*1.337</f>
        <v>23.335890535510607</v>
      </c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2"/>
      <c r="DX38" s="182"/>
      <c r="DY38" s="182"/>
      <c r="DZ38" s="182"/>
      <c r="EA38" s="182"/>
      <c r="EB38" s="182"/>
      <c r="EC38" s="182"/>
      <c r="ED38" s="182"/>
      <c r="EE38" s="182"/>
      <c r="EF38" s="182"/>
      <c r="EG38" s="182"/>
      <c r="EH38" s="182"/>
      <c r="EI38" s="182"/>
      <c r="EJ38" s="182"/>
      <c r="EK38" s="182"/>
      <c r="EL38" s="182"/>
      <c r="EM38" s="182"/>
      <c r="EN38" s="182"/>
      <c r="EO38" s="182"/>
      <c r="EP38" s="182"/>
      <c r="EQ38" s="182"/>
      <c r="ER38" s="182"/>
      <c r="ES38" s="182"/>
      <c r="ET38" s="182"/>
      <c r="EU38" s="182"/>
      <c r="EV38" s="182"/>
      <c r="EW38" s="182"/>
      <c r="EX38" s="182"/>
      <c r="EY38" s="182"/>
      <c r="EZ38" s="182"/>
      <c r="FA38" s="182"/>
      <c r="FB38" s="182"/>
      <c r="FC38" s="182"/>
      <c r="FD38" s="182"/>
      <c r="FE38" s="182"/>
    </row>
    <row r="39" spans="1:161" ht="13.5" thickBot="1">
      <c r="A39" s="104" t="s">
        <v>33</v>
      </c>
      <c r="B39" s="66">
        <v>76110</v>
      </c>
      <c r="C39" s="134">
        <f>C36+C23</f>
        <v>75464</v>
      </c>
      <c r="D39" s="167">
        <f>абс!B39*100000/'на 100 тыс'!$B39*1.337</f>
        <v>147.5601103665747</v>
      </c>
      <c r="E39" s="168">
        <f>абс!C39*100000/'на 100 тыс'!$C39*1.337</f>
        <v>155.9101028304887</v>
      </c>
      <c r="F39" s="169">
        <f>абс!D39*100000/'на 100 тыс'!$B39*1.337</f>
        <v>142.29010642491133</v>
      </c>
      <c r="G39" s="170">
        <f>абс!E39*100000/'на 100 тыс'!$C39*1.337</f>
        <v>154.1383971165059</v>
      </c>
      <c r="H39" s="127">
        <f>абс!F39*100000/'на 100 тыс'!$B39*1.337</f>
        <v>476.05702273025884</v>
      </c>
      <c r="I39" s="165">
        <f>абс!G39*100000/'на 100 тыс'!$C39*1.337</f>
        <v>368.51478850842784</v>
      </c>
      <c r="J39" s="165">
        <f>абс!H39*100000/'на 100 тыс'!$B39*1.337</f>
        <v>261.7435291026146</v>
      </c>
      <c r="K39" s="165">
        <f>абс!I39*100000/'на 100 тыс'!$C39*1.337</f>
        <v>203.74615710802502</v>
      </c>
      <c r="L39" s="165">
        <f>абс!J39*100000/'на 100 тыс'!$B39*1.337</f>
        <v>24.593351727762446</v>
      </c>
      <c r="M39" s="165">
        <f>абс!K39*100000/'на 100 тыс'!$C39*1.337</f>
        <v>12.401939997879783</v>
      </c>
      <c r="N39" s="165">
        <f>абс!L39*100000/'на 100 тыс'!$B39*1.337</f>
        <v>133.506766522139</v>
      </c>
      <c r="O39" s="165">
        <f>абс!M39*100000/'на 100 тыс'!$C39*1.337</f>
        <v>97.44381426905544</v>
      </c>
      <c r="P39" s="165">
        <f>абс!N39*100000/'на 100 тыс'!$B39*1.337</f>
        <v>105.40007883326764</v>
      </c>
      <c r="Q39" s="166">
        <f>абс!O39*100000/'на 100 тыс'!$C39*1.337</f>
        <v>92.12869712710696</v>
      </c>
      <c r="R39" s="171">
        <f>абс!P39*100000/'на 100 тыс'!$B39*1.337</f>
        <v>3.513335961108921</v>
      </c>
      <c r="S39" s="162">
        <f>абс!Q39*100000/'на 100 тыс'!$C39*1.337</f>
        <v>7.086822855931304</v>
      </c>
      <c r="T39" s="51">
        <f>абс!R39*100000/'на 100 тыс'!$B39*1.337</f>
        <v>21.080015766653528</v>
      </c>
      <c r="U39" s="50">
        <f>абс!S39*100000/'на 100 тыс'!$C39*1.337</f>
        <v>24.803879995759566</v>
      </c>
      <c r="V39" s="165">
        <f>абс!T39*100000/'на 100 тыс'!$B39*1.337</f>
        <v>3.513335961108921</v>
      </c>
      <c r="W39" s="103">
        <f>абс!U39*100000/'на 100 тыс'!$C39*1.337</f>
        <v>3.543411427965652</v>
      </c>
      <c r="X39" s="105" t="s">
        <v>33</v>
      </c>
      <c r="Y39" s="164">
        <f>абс!W39*100000/'на 100 тыс'!$B39*1.337</f>
        <v>98.37340691104978</v>
      </c>
      <c r="Z39" s="172">
        <f>абс!X39*100000/'на 100 тыс'!$C39*1.337</f>
        <v>120.47598855083218</v>
      </c>
      <c r="AA39" s="172">
        <f>абс!Y39*100000/'на 100 тыс'!$B39*1.337</f>
        <v>5.270003941663382</v>
      </c>
      <c r="AB39" s="172">
        <f>абс!Z39*100000/'на 100 тыс'!$C39*1.337</f>
        <v>15.945351425845436</v>
      </c>
      <c r="AC39" s="172">
        <f>абс!AA39*100000/'на 100 тыс'!$B39*1.337</f>
        <v>35.13335961108921</v>
      </c>
      <c r="AD39" s="173">
        <f>абс!AB39*100000/'на 100 тыс'!$C39*1.337</f>
        <v>37.20581999363935</v>
      </c>
      <c r="AE39" s="164">
        <f>абс!AC39*100000/'на 100 тыс'!$B39*1.337</f>
        <v>86.07673104716858</v>
      </c>
      <c r="AF39" s="173">
        <f>абс!AD39*100000/'на 100 тыс'!$C39*1.337</f>
        <v>77.95505141524436</v>
      </c>
      <c r="AG39" s="164">
        <f>абс!AE39*100000/'на 100 тыс'!$B39*1.337</f>
        <v>210.80015766653528</v>
      </c>
      <c r="AH39" s="173">
        <f>абс!AF39*100000/'на 100 тыс'!$C39*1.337</f>
        <v>263.9841513834411</v>
      </c>
      <c r="AI39" s="164">
        <f>абс!AG39*100000/'на 100 тыс'!$C39*1.337</f>
        <v>1.771705713982826</v>
      </c>
      <c r="AJ39" s="173">
        <f>абс!AH39*100000/'на 100 тыс'!$C39*1.337</f>
        <v>0</v>
      </c>
      <c r="AK39" s="164">
        <f>абс!AI39*100000/'на 100 тыс'!$B39*1.337</f>
        <v>110.67008277493102</v>
      </c>
      <c r="AL39" s="173">
        <f>абс!AJ39*100000/'на 100 тыс'!$C39*1.337</f>
        <v>81.49846284321</v>
      </c>
      <c r="AM39" s="174">
        <f>абс!AK39*100000/'на 100 тыс'!$B39*1.337</f>
        <v>100.13007489160427</v>
      </c>
      <c r="AN39" s="181">
        <f>абс!AL39*100000/'на 100 тыс'!$C39*1.337</f>
        <v>69.09652284533023</v>
      </c>
      <c r="AO39" s="164">
        <f>абс!AM39*100000/'на 100 тыс'!$B39*1.337</f>
        <v>22.83668374720799</v>
      </c>
      <c r="AP39" s="173">
        <f>абс!AN39*100000/'на 100 тыс'!$C39*1.337</f>
        <v>12.401939997879783</v>
      </c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</row>
    <row r="40" spans="1:161" s="176" customFormat="1" ht="13.5" thickBot="1">
      <c r="A40" s="91"/>
      <c r="B40" s="30"/>
      <c r="C40" s="32"/>
      <c r="D40" s="177"/>
      <c r="E40" s="156"/>
      <c r="F40" s="156"/>
      <c r="G40" s="178"/>
      <c r="H40" s="49"/>
      <c r="I40" s="50"/>
      <c r="J40" s="165"/>
      <c r="K40" s="50"/>
      <c r="L40" s="50"/>
      <c r="M40" s="50"/>
      <c r="N40" s="50"/>
      <c r="O40" s="50"/>
      <c r="P40" s="50"/>
      <c r="Q40" s="103"/>
      <c r="R40" s="163"/>
      <c r="S40" s="179"/>
      <c r="T40" s="127"/>
      <c r="U40" s="165"/>
      <c r="V40" s="165"/>
      <c r="W40" s="166"/>
      <c r="X40" s="106"/>
      <c r="Y40" s="127"/>
      <c r="Z40" s="165"/>
      <c r="AA40" s="165"/>
      <c r="AB40" s="165"/>
      <c r="AC40" s="165"/>
      <c r="AD40" s="166"/>
      <c r="AE40" s="164"/>
      <c r="AF40" s="165"/>
      <c r="AG40" s="164"/>
      <c r="AH40" s="173"/>
      <c r="AI40" s="165"/>
      <c r="AJ40" s="165"/>
      <c r="AK40" s="164"/>
      <c r="AL40" s="165"/>
      <c r="AM40" s="174"/>
      <c r="AN40" s="179"/>
      <c r="AO40" s="127"/>
      <c r="AP40" s="166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</row>
    <row r="41" spans="1:161" s="22" customFormat="1" ht="13.5" thickBot="1">
      <c r="A41" s="24" t="s">
        <v>34</v>
      </c>
      <c r="B41" s="64">
        <v>1516127</v>
      </c>
      <c r="C41" s="64">
        <v>1511619</v>
      </c>
      <c r="D41" s="107">
        <v>173.1</v>
      </c>
      <c r="E41" s="201">
        <v>183.2</v>
      </c>
      <c r="F41" s="108">
        <v>170.7</v>
      </c>
      <c r="G41" s="202">
        <v>180.9</v>
      </c>
      <c r="H41" s="107">
        <v>536.9</v>
      </c>
      <c r="I41" s="201">
        <v>543.3</v>
      </c>
      <c r="J41" s="107">
        <f>абс!H41*100000/'на 100 тыс'!$B41*1.337</f>
        <v>298.5951704573561</v>
      </c>
      <c r="K41" s="107">
        <f>абс!I41*100000/'на 100 тыс'!$C41*1.337</f>
        <v>301.96220079266004</v>
      </c>
      <c r="L41" s="107">
        <f>абс!J41*100000/'на 100 тыс'!$B41*1.337</f>
        <v>29.63023546180498</v>
      </c>
      <c r="M41" s="107">
        <f>абс!K41*100000/'на 100 тыс'!$C41*1.337</f>
        <v>31.399115782482227</v>
      </c>
      <c r="N41" s="107">
        <f>абс!L41*100000/'на 100 тыс'!$B41*1.337</f>
        <v>141.6254706894607</v>
      </c>
      <c r="O41" s="107">
        <f>абс!M41*100000/'на 100 тыс'!$C41*1.337</f>
        <v>152.8385128792374</v>
      </c>
      <c r="P41" s="107">
        <f>абс!N41*100000/'на 100 тыс'!$B41*1.337</f>
        <v>82.18862931667334</v>
      </c>
      <c r="Q41" s="108">
        <f>абс!O41*100000/'на 100 тыс'!$C41*1.337</f>
        <v>87.74062776400666</v>
      </c>
      <c r="R41" s="108">
        <v>6.5</v>
      </c>
      <c r="S41" s="153">
        <v>6.8</v>
      </c>
      <c r="T41" s="107">
        <v>51.3</v>
      </c>
      <c r="U41" s="152">
        <v>43.2</v>
      </c>
      <c r="V41" s="180">
        <f>абс!T41*100000/'на 100 тыс'!$B41*1.337</f>
        <v>18.695267612805523</v>
      </c>
      <c r="W41" s="185">
        <f>абс!U41*100000/'на 100 тыс'!$C41*1.337</f>
        <v>11.940508818690423</v>
      </c>
      <c r="X41" s="175" t="s">
        <v>34</v>
      </c>
      <c r="Y41" s="107">
        <v>110.9</v>
      </c>
      <c r="Z41" s="201">
        <v>101.8</v>
      </c>
      <c r="AA41" s="107">
        <v>9.1</v>
      </c>
      <c r="AB41" s="201">
        <v>9.9</v>
      </c>
      <c r="AC41" s="108">
        <v>35.3</v>
      </c>
      <c r="AD41" s="202">
        <v>29.6</v>
      </c>
      <c r="AE41" s="108">
        <v>82.6</v>
      </c>
      <c r="AF41" s="202">
        <v>79.1</v>
      </c>
      <c r="AG41" s="23">
        <f>абс!AE41*100000/'на 100 тыс'!$B41*1.337</f>
        <v>80.86585094784276</v>
      </c>
      <c r="AH41" s="108">
        <f>абс!AF41*100000/'на 100 тыс'!$C41*1.337</f>
        <v>81.81459746139734</v>
      </c>
      <c r="AI41" s="23">
        <f>абс!AG41*100000/'на 100 тыс'!$B41*1.337</f>
        <v>31.48212517816779</v>
      </c>
      <c r="AJ41" s="108">
        <f>абс!AH41*100000/'на 100 тыс'!$C41*1.337</f>
        <v>32.548942557615376</v>
      </c>
      <c r="AK41" s="23">
        <f>абс!AI41*100000/'на 100 тыс'!$B41*1.337</f>
        <v>67.99080815789179</v>
      </c>
      <c r="AL41" s="108">
        <f>абс!AJ41*100000/'на 100 тыс'!$C41*1.337</f>
        <v>83.9373545847201</v>
      </c>
      <c r="AM41" s="129">
        <f>абс!AK41*100000/'на 100 тыс'!$B41*1.337</f>
        <v>52.558393854868356</v>
      </c>
      <c r="AN41" s="142">
        <f>абс!AL41*100000/'на 100 тыс'!$C41*1.337</f>
        <v>67.30909045202529</v>
      </c>
      <c r="AO41" s="23">
        <f>абс!AM41*100000/'на 100 тыс'!$B41*1.337</f>
        <v>33.42220011911931</v>
      </c>
      <c r="AP41" s="108">
        <f>абс!AN41*100000/'на 100 тыс'!$C41*1.337</f>
        <v>27.772739030139206</v>
      </c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2"/>
      <c r="DI41" s="182"/>
      <c r="DJ41" s="182"/>
      <c r="DK41" s="182"/>
      <c r="DL41" s="182"/>
      <c r="DM41" s="182"/>
      <c r="DN41" s="182"/>
      <c r="DO41" s="182"/>
      <c r="DP41" s="182"/>
      <c r="DQ41" s="182"/>
      <c r="DR41" s="182"/>
      <c r="DS41" s="182"/>
      <c r="DT41" s="182"/>
      <c r="DU41" s="182"/>
      <c r="DV41" s="182"/>
      <c r="DW41" s="182"/>
      <c r="DX41" s="182"/>
      <c r="DY41" s="182"/>
      <c r="DZ41" s="182"/>
      <c r="EA41" s="182"/>
      <c r="EB41" s="182"/>
      <c r="EC41" s="182"/>
      <c r="ED41" s="182"/>
      <c r="EE41" s="182"/>
      <c r="EF41" s="182"/>
      <c r="EG41" s="182"/>
      <c r="EH41" s="182"/>
      <c r="EI41" s="182"/>
      <c r="EJ41" s="182"/>
      <c r="EK41" s="182"/>
      <c r="EL41" s="182"/>
      <c r="EM41" s="182"/>
      <c r="EN41" s="182"/>
      <c r="EO41" s="182"/>
      <c r="EP41" s="182"/>
      <c r="EQ41" s="182"/>
      <c r="ER41" s="182"/>
      <c r="ES41" s="182"/>
      <c r="ET41" s="182"/>
      <c r="EU41" s="182"/>
      <c r="EV41" s="182"/>
      <c r="EW41" s="182"/>
      <c r="EX41" s="182"/>
      <c r="EY41" s="182"/>
      <c r="EZ41" s="182"/>
      <c r="FA41" s="182"/>
      <c r="FB41" s="182"/>
      <c r="FC41" s="182"/>
      <c r="FD41" s="182"/>
      <c r="FE41" s="182"/>
    </row>
    <row r="42" spans="1:161" s="22" customFormat="1" ht="13.5" thickBot="1">
      <c r="A42" s="52" t="s">
        <v>51</v>
      </c>
      <c r="B42" s="23"/>
      <c r="C42" s="65"/>
      <c r="D42" s="55">
        <v>191.4</v>
      </c>
      <c r="E42" s="55">
        <v>192.3</v>
      </c>
      <c r="F42" s="58">
        <v>188.7</v>
      </c>
      <c r="G42" s="58">
        <v>189.6</v>
      </c>
      <c r="H42" s="57">
        <v>609.9</v>
      </c>
      <c r="I42" s="57">
        <v>623.4</v>
      </c>
      <c r="J42" s="199"/>
      <c r="K42" s="199"/>
      <c r="L42" s="199"/>
      <c r="M42" s="199"/>
      <c r="N42" s="199"/>
      <c r="O42" s="199"/>
      <c r="P42" s="199"/>
      <c r="Q42" s="200"/>
      <c r="R42" s="58">
        <v>5.4</v>
      </c>
      <c r="S42" s="186">
        <v>4.6</v>
      </c>
      <c r="T42" s="285">
        <v>44.9</v>
      </c>
      <c r="U42" s="110">
        <v>44.2</v>
      </c>
      <c r="V42" s="124"/>
      <c r="W42" s="122"/>
      <c r="X42" s="109" t="s">
        <v>51</v>
      </c>
      <c r="Y42" s="201">
        <v>104.8</v>
      </c>
      <c r="Z42" s="57">
        <v>100.7</v>
      </c>
      <c r="AA42" s="201">
        <v>10.2</v>
      </c>
      <c r="AB42" s="57">
        <v>9.9</v>
      </c>
      <c r="AC42" s="202">
        <v>17.4</v>
      </c>
      <c r="AD42" s="58">
        <v>15.6</v>
      </c>
      <c r="AE42" s="58">
        <v>68.3</v>
      </c>
      <c r="AF42" s="58">
        <v>69.3</v>
      </c>
      <c r="AG42" s="192"/>
      <c r="AH42" s="193"/>
      <c r="AI42" s="192"/>
      <c r="AJ42" s="193"/>
      <c r="AK42" s="192"/>
      <c r="AL42" s="194"/>
      <c r="AM42" s="195"/>
      <c r="AN42" s="196"/>
      <c r="AO42" s="197"/>
      <c r="AP42" s="198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2"/>
      <c r="DK42" s="182"/>
      <c r="DL42" s="182"/>
      <c r="DM42" s="182"/>
      <c r="DN42" s="182"/>
      <c r="DO42" s="182"/>
      <c r="DP42" s="182"/>
      <c r="DQ42" s="182"/>
      <c r="DR42" s="182"/>
      <c r="DS42" s="182"/>
      <c r="DT42" s="182"/>
      <c r="DU42" s="182"/>
      <c r="DV42" s="182"/>
      <c r="DW42" s="182"/>
      <c r="DX42" s="182"/>
      <c r="DY42" s="182"/>
      <c r="DZ42" s="182"/>
      <c r="EA42" s="182"/>
      <c r="EB42" s="182"/>
      <c r="EC42" s="182"/>
      <c r="ED42" s="182"/>
      <c r="EE42" s="182"/>
      <c r="EF42" s="182"/>
      <c r="EG42" s="182"/>
      <c r="EH42" s="182"/>
      <c r="EI42" s="182"/>
      <c r="EJ42" s="182"/>
      <c r="EK42" s="182"/>
      <c r="EL42" s="182"/>
      <c r="EM42" s="182"/>
      <c r="EN42" s="182"/>
      <c r="EO42" s="182"/>
      <c r="EP42" s="182"/>
      <c r="EQ42" s="182"/>
      <c r="ER42" s="182"/>
      <c r="ES42" s="182"/>
      <c r="ET42" s="182"/>
      <c r="EU42" s="182"/>
      <c r="EV42" s="182"/>
      <c r="EW42" s="182"/>
      <c r="EX42" s="182"/>
      <c r="EY42" s="182"/>
      <c r="EZ42" s="182"/>
      <c r="FA42" s="182"/>
      <c r="FB42" s="182"/>
      <c r="FC42" s="182"/>
      <c r="FD42" s="182"/>
      <c r="FE42" s="182"/>
    </row>
    <row r="43" spans="1:161" s="22" customFormat="1" ht="13.5" thickBot="1">
      <c r="A43" s="104" t="s">
        <v>52</v>
      </c>
      <c r="B43" s="183"/>
      <c r="C43" s="187"/>
      <c r="D43" s="55">
        <v>197.1</v>
      </c>
      <c r="E43" s="149">
        <v>200.9</v>
      </c>
      <c r="F43" s="58">
        <v>194.4</v>
      </c>
      <c r="G43" s="150">
        <v>197.2</v>
      </c>
      <c r="H43" s="57">
        <v>590.7</v>
      </c>
      <c r="I43" s="152">
        <v>584.6</v>
      </c>
      <c r="J43" s="152">
        <v>314.1</v>
      </c>
      <c r="K43" s="57">
        <v>312.5</v>
      </c>
      <c r="L43" s="152">
        <v>39.5</v>
      </c>
      <c r="M43" s="57">
        <v>38.7</v>
      </c>
      <c r="N43" s="152">
        <v>182.7</v>
      </c>
      <c r="O43" s="57">
        <v>177.7</v>
      </c>
      <c r="P43" s="184"/>
      <c r="Q43" s="184"/>
      <c r="R43" s="55">
        <v>6.4</v>
      </c>
      <c r="S43" s="149">
        <v>5.7</v>
      </c>
      <c r="T43" s="286">
        <v>42.6</v>
      </c>
      <c r="U43" s="154">
        <v>41.9</v>
      </c>
      <c r="V43" s="151">
        <v>17.5</v>
      </c>
      <c r="W43" s="150">
        <v>17.6</v>
      </c>
      <c r="X43" s="229" t="s">
        <v>52</v>
      </c>
      <c r="Y43" s="57">
        <v>95.2</v>
      </c>
      <c r="Z43" s="57">
        <v>91.7</v>
      </c>
      <c r="AA43" s="57">
        <v>9.6</v>
      </c>
      <c r="AB43" s="57">
        <v>9.4</v>
      </c>
      <c r="AC43" s="58">
        <v>14.4</v>
      </c>
      <c r="AD43" s="58">
        <v>13</v>
      </c>
      <c r="AE43" s="58">
        <v>62.8</v>
      </c>
      <c r="AF43" s="58">
        <v>64.4</v>
      </c>
      <c r="AG43" s="56">
        <v>67.7</v>
      </c>
      <c r="AH43" s="58">
        <v>79.8</v>
      </c>
      <c r="AI43" s="192"/>
      <c r="AJ43" s="193"/>
      <c r="AK43" s="192"/>
      <c r="AL43" s="194"/>
      <c r="AM43" s="195"/>
      <c r="AN43" s="196"/>
      <c r="AO43" s="197"/>
      <c r="AP43" s="198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2"/>
      <c r="DX43" s="182"/>
      <c r="DY43" s="182"/>
      <c r="DZ43" s="182"/>
      <c r="EA43" s="182"/>
      <c r="EB43" s="182"/>
      <c r="EC43" s="182"/>
      <c r="ED43" s="182"/>
      <c r="EE43" s="182"/>
      <c r="EF43" s="182"/>
      <c r="EG43" s="182"/>
      <c r="EH43" s="182"/>
      <c r="EI43" s="182"/>
      <c r="EJ43" s="182"/>
      <c r="EK43" s="182"/>
      <c r="EL43" s="182"/>
      <c r="EM43" s="182"/>
      <c r="EN43" s="182"/>
      <c r="EO43" s="182"/>
      <c r="EP43" s="182"/>
      <c r="EQ43" s="182"/>
      <c r="ER43" s="182"/>
      <c r="ES43" s="182"/>
      <c r="ET43" s="182"/>
      <c r="EU43" s="182"/>
      <c r="EV43" s="182"/>
      <c r="EW43" s="182"/>
      <c r="EX43" s="182"/>
      <c r="EY43" s="182"/>
      <c r="EZ43" s="182"/>
      <c r="FA43" s="182"/>
      <c r="FB43" s="182"/>
      <c r="FC43" s="182"/>
      <c r="FD43" s="182"/>
      <c r="FE43" s="182"/>
    </row>
    <row r="44" spans="1:161" ht="12.75">
      <c r="A44" s="235" t="s">
        <v>61</v>
      </c>
      <c r="B44" s="232">
        <f>B11+B35</f>
        <v>109991</v>
      </c>
      <c r="C44" s="207">
        <f>C11+C35</f>
        <v>108973</v>
      </c>
      <c r="D44" s="225">
        <f>абс!B42*100000/'на 100 тыс'!$B44*1.337</f>
        <v>166.5308979825622</v>
      </c>
      <c r="E44" s="220">
        <f>абс!C42*100000/'на 100 тыс'!$C44*1.337</f>
        <v>152.13676782322227</v>
      </c>
      <c r="F44" s="220">
        <f>абс!D42*100000/'на 100 тыс'!$B44*1.337</f>
        <v>164.0997899828168</v>
      </c>
      <c r="G44" s="221">
        <f>абс!E42*100000/'на 100 тыс'!$C44*1.337</f>
        <v>152.13676782322227</v>
      </c>
      <c r="H44" s="219">
        <f>абс!F42*100000/'на 100 тыс'!$B44*1.337</f>
        <v>572.5259339400496</v>
      </c>
      <c r="I44" s="220">
        <f>абс!G42*100000/'на 100 тыс'!$C44*1.337</f>
        <v>565.6052416653666</v>
      </c>
      <c r="J44" s="220">
        <f>абс!H42*100000/'на 100 тыс'!$B44*1.337</f>
        <v>257.697447973016</v>
      </c>
      <c r="K44" s="220">
        <f>абс!I42*100000/'на 100 тыс'!$C44*1.337</f>
        <v>265.01243427270975</v>
      </c>
      <c r="L44" s="220">
        <f>абс!J42*100000/'на 100 тыс'!$B44*1.337</f>
        <v>37.682173996054225</v>
      </c>
      <c r="M44" s="220">
        <f>абс!K42*100000/'на 100 тыс'!$C44*1.337</f>
        <v>35.58037311994714</v>
      </c>
      <c r="N44" s="220">
        <f>абс!L42*100000/'на 100 тыс'!$B44*1.337</f>
        <v>223.66193597657988</v>
      </c>
      <c r="O44" s="220">
        <f>абс!M42*100000/'на 100 тыс'!$C44*1.337</f>
        <v>217.1629669734705</v>
      </c>
      <c r="P44" s="220">
        <f>абс!N42*100000/'на 100 тыс'!$B44*1.337</f>
        <v>69.28657799274485</v>
      </c>
      <c r="Q44" s="221">
        <f>абс!O42*100000/'на 100 тыс'!$C44*1.337</f>
        <v>66.25310856817744</v>
      </c>
      <c r="R44" s="219">
        <f>абс!P42*100000/'на 100 тыс'!$B44*1.337</f>
        <v>4.862215999490868</v>
      </c>
      <c r="S44" s="221">
        <f>абс!Q42*100000/'на 100 тыс'!$C44*1.337</f>
        <v>1.2269094179292117</v>
      </c>
      <c r="T44" s="219">
        <f>абс!R42*100000/'на 100 тыс'!$B44*1.337</f>
        <v>51.05326799465411</v>
      </c>
      <c r="U44" s="220">
        <f>абс!S42*100000/'на 100 тыс'!$C44*1.337</f>
        <v>50.30328613509768</v>
      </c>
      <c r="V44" s="220">
        <f>абс!T42*100000/'на 100 тыс'!$B44*1.337</f>
        <v>6.077769999363585</v>
      </c>
      <c r="W44" s="227">
        <f>абс!U42*100000/'на 100 тыс'!$C44*1.337</f>
        <v>3.6807282537876356</v>
      </c>
      <c r="X44" s="230" t="s">
        <v>61</v>
      </c>
      <c r="Y44" s="219">
        <f>абс!W42*100000/'на 100 тыс'!$B44*1.337</f>
        <v>133.71093998599883</v>
      </c>
      <c r="Z44" s="220">
        <f>абс!X42*100000/'на 100 тыс'!$C44*1.337</f>
        <v>127.59857946463802</v>
      </c>
      <c r="AA44" s="220">
        <f>абс!Y42*100000/'на 100 тыс'!$B44*1.337</f>
        <v>6.077769999363585</v>
      </c>
      <c r="AB44" s="220">
        <f>абс!Z42*100000/'на 100 тыс'!$C44*1.337</f>
        <v>8.588365925504483</v>
      </c>
      <c r="AC44" s="220">
        <f>абс!AA42*100000/'на 100 тыс'!$B44*1.337</f>
        <v>30.388849996817918</v>
      </c>
      <c r="AD44" s="221">
        <f>абс!AB42*100000/'на 100 тыс'!$C44*1.337</f>
        <v>31.899644866159505</v>
      </c>
      <c r="AE44" s="219">
        <f>абс!AC42*100000/'на 100 тыс'!$B44*1.337</f>
        <v>109.39985998854452</v>
      </c>
      <c r="AF44" s="221">
        <f>абс!AD42*100000/'на 100 тыс'!$C44*1.337</f>
        <v>107.96802877777064</v>
      </c>
      <c r="AG44" s="219">
        <f>абс!AE42*100000/'на 100 тыс'!$B44*1.337</f>
        <v>31.60440399669064</v>
      </c>
      <c r="AH44" s="221">
        <f>абс!AF42*100000/'на 100 тыс'!$C44*1.337</f>
        <v>33.12655428408872</v>
      </c>
      <c r="AI44" s="219">
        <f>абс!AG42*100000/'на 100 тыс'!$B44*1.337</f>
        <v>81.44211799147203</v>
      </c>
      <c r="AJ44" s="221">
        <f>абс!AH42*100000/'на 100 тыс'!$C44*1.337</f>
        <v>71.16074623989428</v>
      </c>
      <c r="AK44" s="219">
        <f>абс!AI42*100000/'на 100 тыс'!$B44*1.337</f>
        <v>86.3043339909629</v>
      </c>
      <c r="AL44" s="221">
        <f>абс!AJ42*100000/'на 100 тыс'!$C44*1.337</f>
        <v>128.82548888256724</v>
      </c>
      <c r="AM44" s="219">
        <f>абс!AK42*100000/'на 100 тыс'!$B44*1.337</f>
        <v>79.0110099917266</v>
      </c>
      <c r="AN44" s="221">
        <f>абс!AL42*100000/'на 100 тыс'!$C44*1.337</f>
        <v>110.42184761362907</v>
      </c>
      <c r="AO44" s="219">
        <f>абс!AM42*100000/'на 100 тыс'!$B44*1.337</f>
        <v>69.28657799274485</v>
      </c>
      <c r="AP44" s="221">
        <f>абс!AN42*100000/'на 100 тыс'!$C44*1.337</f>
        <v>47.84946729923926</v>
      </c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</row>
    <row r="45" spans="1:161" ht="13.5" thickBot="1">
      <c r="A45" s="236" t="s">
        <v>74</v>
      </c>
      <c r="B45" s="233">
        <f>B10+B34</f>
        <v>122311</v>
      </c>
      <c r="C45" s="72">
        <f>C10+C34</f>
        <v>121821</v>
      </c>
      <c r="D45" s="226">
        <f>абс!B43*100000/'на 100 тыс'!$B45*1.337</f>
        <v>155.2223430435529</v>
      </c>
      <c r="E45" s="223">
        <f>абс!C43*100000/'на 100 тыс'!$C45*1.337</f>
        <v>169.0168361776705</v>
      </c>
      <c r="F45" s="223">
        <f>абс!D43*100000/'на 100 тыс'!$B45*1.337</f>
        <v>154.1292279516969</v>
      </c>
      <c r="G45" s="224">
        <f>абс!E43*100000/'на 100 тыс'!$C45*1.337</f>
        <v>165.72430040797565</v>
      </c>
      <c r="H45" s="222">
        <f>абс!F43*100000/'на 100 тыс'!$B45*1.337</f>
        <v>465.6670291306587</v>
      </c>
      <c r="I45" s="223">
        <f>абс!G43*100000/'на 100 тыс'!$C45*1.337</f>
        <v>499.36792507039013</v>
      </c>
      <c r="J45" s="223">
        <f>абс!H43*100000/'на 100 тыс'!$B45*1.337</f>
        <v>224.0885938304813</v>
      </c>
      <c r="K45" s="223">
        <f>абс!I43*100000/'на 100 тыс'!$C45*1.337</f>
        <v>260.11032580589557</v>
      </c>
      <c r="L45" s="223">
        <f>абс!J43*100000/'на 100 тыс'!$B45*1.337</f>
        <v>15.303611285984088</v>
      </c>
      <c r="M45" s="223">
        <f>абс!K43*100000/'на 100 тыс'!$C45*1.337</f>
        <v>23.04775038786416</v>
      </c>
      <c r="N45" s="223">
        <f>абс!L43*100000/'на 100 тыс'!$B45*1.337</f>
        <v>171.619069421393</v>
      </c>
      <c r="O45" s="223">
        <f>абс!M43*100000/'на 100 тыс'!$C45*1.337</f>
        <v>165.72430040797565</v>
      </c>
      <c r="P45" s="223">
        <f>абс!N43*100000/'на 100 тыс'!$B45*1.337</f>
        <v>88.54232244033652</v>
      </c>
      <c r="Q45" s="224">
        <f>абс!O43*100000/'на 100 тыс'!$C45*1.337</f>
        <v>71.33827501005574</v>
      </c>
      <c r="R45" s="222">
        <f>абс!P43*100000/'на 100 тыс'!$B45*1.337</f>
        <v>16.396726377840096</v>
      </c>
      <c r="S45" s="224">
        <f>абс!Q43*100000/'на 100 тыс'!$C45*1.337</f>
        <v>10.975119232316267</v>
      </c>
      <c r="T45" s="222">
        <f>абс!R43*100000/'на 100 тыс'!$B45*1.337</f>
        <v>39.35214330681623</v>
      </c>
      <c r="U45" s="223">
        <f>абс!S43*100000/'на 100 тыс'!$C45*1.337</f>
        <v>34.02286962018043</v>
      </c>
      <c r="V45" s="223">
        <f>абс!T43*100000/'на 100 тыс'!$B45*1.337</f>
        <v>9.838035826704058</v>
      </c>
      <c r="W45" s="228">
        <f>абс!U43*100000/'на 100 тыс'!$C45*1.337</f>
        <v>8.780095385853013</v>
      </c>
      <c r="X45" s="231" t="s">
        <v>74</v>
      </c>
      <c r="Y45" s="222">
        <f>абс!W43*100000/'на 100 тыс'!$B45*1.337</f>
        <v>131.17381102272077</v>
      </c>
      <c r="Z45" s="223">
        <f>абс!X43*100000/'на 100 тыс'!$C45*1.337</f>
        <v>103.1661207837729</v>
      </c>
      <c r="AA45" s="223">
        <f>абс!Y43*100000/'на 100 тыс'!$B45*1.337</f>
        <v>12.024266010416069</v>
      </c>
      <c r="AB45" s="223">
        <f>абс!Z43*100000/'на 100 тыс'!$C45*1.337</f>
        <v>13.170143078779521</v>
      </c>
      <c r="AC45" s="223">
        <f>абс!AA43*100000/'на 100 тыс'!$B45*1.337</f>
        <v>32.79345275568019</v>
      </c>
      <c r="AD45" s="224">
        <f>абс!AB43*100000/'на 100 тыс'!$C45*1.337</f>
        <v>20.852726541400905</v>
      </c>
      <c r="AE45" s="222">
        <f>абс!AC43*100000/'на 100 тыс'!$B45*1.337</f>
        <v>95.10101299147256</v>
      </c>
      <c r="AF45" s="224">
        <f>абс!AD43*100000/'на 100 тыс'!$C45*1.337</f>
        <v>99.87358501407803</v>
      </c>
      <c r="AG45" s="222">
        <f>абс!AE43*100000/'на 100 тыс'!$B45*1.337</f>
        <v>213.15744291192124</v>
      </c>
      <c r="AH45" s="224">
        <f>абс!AF43*100000/'на 100 тыс'!$C45*1.337</f>
        <v>179.99195540998676</v>
      </c>
      <c r="AI45" s="222">
        <f>абс!AG43*100000/'на 100 тыс'!$B45*1.337</f>
        <v>16.396726377840096</v>
      </c>
      <c r="AJ45" s="224">
        <f>абс!AH43*100000/'на 100 тыс'!$C45*1.337</f>
        <v>7.682583462621388</v>
      </c>
      <c r="AK45" s="222">
        <f>абс!AI43*100000/'на 100 тыс'!$B45*1.337</f>
        <v>27.32787729640016</v>
      </c>
      <c r="AL45" s="224">
        <f>абс!AJ43*100000/'на 100 тыс'!$C45*1.337</f>
        <v>53.77808423834971</v>
      </c>
      <c r="AM45" s="222">
        <f>абс!AK43*100000/'на 100 тыс'!$B45*1.337</f>
        <v>20.769186745264122</v>
      </c>
      <c r="AN45" s="224">
        <f>абс!AL43*100000/'на 100 тыс'!$C45*1.337</f>
        <v>43.90047692926507</v>
      </c>
      <c r="AO45" s="222">
        <f>абс!AM43*100000/'на 100 тыс'!$B45*1.337</f>
        <v>33.8865678475362</v>
      </c>
      <c r="AP45" s="224">
        <f>абс!AN43*100000/'на 100 тыс'!$C45*1.337</f>
        <v>35.12038154341205</v>
      </c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</row>
    <row r="46" spans="1:161" ht="13.5" thickBot="1">
      <c r="A46" s="280" t="s">
        <v>86</v>
      </c>
      <c r="B46" s="281">
        <f>B24+B37</f>
        <v>122282</v>
      </c>
      <c r="C46" s="281">
        <f>C24+C37</f>
        <v>121565</v>
      </c>
      <c r="D46" s="226">
        <f>абс!B44*100000/'на 100 тыс'!$B46*1.337</f>
        <v>198.99412832632765</v>
      </c>
      <c r="E46" s="223">
        <f>абс!C44*100000/'на 100 тыс'!$C46*1.337</f>
        <v>206.76675029819435</v>
      </c>
      <c r="F46" s="223">
        <f>абс!D44*100000/'на 100 тыс'!$B46*1.337</f>
        <v>196.80737966340098</v>
      </c>
      <c r="G46" s="224">
        <f>абс!E44*100000/'на 100 тыс'!$C46*1.337</f>
        <v>200.16781145889033</v>
      </c>
      <c r="H46" s="222">
        <f>абс!F44*100000/'на 100 тыс'!$B46*1.337</f>
        <v>434.0696095909455</v>
      </c>
      <c r="I46" s="223">
        <f>абс!G44*100000/'на 100 тыс'!$C46*1.337</f>
        <v>604.9027269362069</v>
      </c>
      <c r="J46" s="223">
        <f>абс!H44*100000/'на 100 тыс'!$B46*1.337</f>
        <v>227.4218609443745</v>
      </c>
      <c r="K46" s="223">
        <f>абс!I44*100000/'на 100 тыс'!$C46*1.337</f>
        <v>302.45136346810347</v>
      </c>
      <c r="L46" s="223">
        <f>абс!J44*100000/'на 100 тыс'!$B46*1.337</f>
        <v>21.867486629266775</v>
      </c>
      <c r="M46" s="223">
        <f>абс!K44*100000/'на 100 тыс'!$C46*1.337</f>
        <v>27.495578497100315</v>
      </c>
      <c r="N46" s="223">
        <f>абс!L44*100000/'на 100 тыс'!$B46*1.337</f>
        <v>144.32541175316072</v>
      </c>
      <c r="O46" s="223">
        <f>абс!M44*100000/'на 100 тыс'!$C46*1.337</f>
        <v>207.8665734380784</v>
      </c>
      <c r="P46" s="223">
        <f>абс!N44*100000/'на 100 тыс'!$B46*1.337</f>
        <v>51.38859357877693</v>
      </c>
      <c r="Q46" s="224">
        <f>абс!O44*100000/'на 100 тыс'!$C46*1.337</f>
        <v>60.49027269362069</v>
      </c>
      <c r="R46" s="222">
        <f>абс!P44*100000/'на 100 тыс'!$B46*1.337</f>
        <v>7.6536203202433715</v>
      </c>
      <c r="S46" s="224">
        <f>абс!Q44*100000/'на 100 тыс'!$C46*1.337</f>
        <v>10.998231398840126</v>
      </c>
      <c r="T46" s="222">
        <f>абс!R44*100000/'на 100 тыс'!$B46*1.337</f>
        <v>53.5753422417036</v>
      </c>
      <c r="U46" s="223">
        <f>абс!S44*100000/'на 100 тыс'!$C46*1.337</f>
        <v>45.09274873524451</v>
      </c>
      <c r="V46" s="223">
        <f>абс!T44*100000/'на 100 тыс'!$B46*1.337</f>
        <v>8.74699465170671</v>
      </c>
      <c r="W46" s="228">
        <f>абс!U44*100000/'на 100 тыс'!$C46*1.337</f>
        <v>4.39929255953605</v>
      </c>
      <c r="X46" s="234" t="s">
        <v>86</v>
      </c>
      <c r="Y46" s="222">
        <f>абс!W44*100000/'на 100 тыс'!$B46*1.337</f>
        <v>108.24405881487054</v>
      </c>
      <c r="Z46" s="223">
        <f>абс!X44*100000/'на 100 тыс'!$C46*1.337</f>
        <v>116.58125282770534</v>
      </c>
      <c r="AA46" s="223">
        <f>абс!Y44*100000/'на 100 тыс'!$B46*1.337</f>
        <v>0</v>
      </c>
      <c r="AB46" s="223">
        <f>абс!Z44*100000/'на 100 тыс'!$C46*1.337</f>
        <v>13.197877678608151</v>
      </c>
      <c r="AC46" s="223">
        <f>абс!AA44*100000/'на 100 тыс'!$B46*1.337</f>
        <v>33.894604275363506</v>
      </c>
      <c r="AD46" s="224">
        <f>абс!AB44*100000/'на 100 тыс'!$C46*1.337</f>
        <v>35.1943404762884</v>
      </c>
      <c r="AE46" s="222">
        <f>абс!AC44*100000/'на 100 тыс'!$B46*1.337</f>
        <v>85.28319785414043</v>
      </c>
      <c r="AF46" s="224">
        <f>абс!AD44*100000/'на 100 тыс'!$C46*1.337</f>
        <v>79.1872660716489</v>
      </c>
      <c r="AG46" s="222">
        <f>абс!AE44*100000/'на 100 тыс'!$B46*1.337</f>
        <v>139.95191442730737</v>
      </c>
      <c r="AH46" s="224">
        <f>абс!AF44*100000/'на 100 тыс'!$C46*1.337</f>
        <v>69.2888578126928</v>
      </c>
      <c r="AI46" s="222">
        <f>абс!AG44*100000/'на 100 тыс'!$B46*1.337</f>
        <v>16.40061497195008</v>
      </c>
      <c r="AJ46" s="224">
        <f>абс!AH44*100000/'на 100 тыс'!$C46*1.337</f>
        <v>5.499115699420063</v>
      </c>
      <c r="AK46" s="222">
        <f>абс!AI44*100000/'на 100 тыс'!$B46*1.337</f>
        <v>106.05731015194385</v>
      </c>
      <c r="AL46" s="224">
        <f>абс!AJ44*100000/'на 100 тыс'!$C46*1.337</f>
        <v>107.78266770863324</v>
      </c>
      <c r="AM46" s="222">
        <f>абс!AK44*100000/'на 100 тыс'!$B46*1.337</f>
        <v>82.00307485975041</v>
      </c>
      <c r="AN46" s="224">
        <f>абс!AL44*100000/'на 100 тыс'!$C46*1.337</f>
        <v>93.48496689014107</v>
      </c>
      <c r="AO46" s="222">
        <f>абс!AM44*100000/'на 100 тыс'!$B46*1.337</f>
        <v>68.88258288219035</v>
      </c>
      <c r="AP46" s="224">
        <f>абс!AN44*100000/'на 100 тыс'!$C46*1.337</f>
        <v>37.39398675605643</v>
      </c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</row>
    <row r="47" spans="43:161" ht="12.75"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</row>
    <row r="48" spans="43:161" ht="12.75"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</row>
    <row r="49" spans="43:161" ht="12.75"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</row>
  </sheetData>
  <sheetProtection/>
  <mergeCells count="27">
    <mergeCell ref="Y5:Z5"/>
    <mergeCell ref="Y4:AD4"/>
    <mergeCell ref="X4:X6"/>
    <mergeCell ref="F5:G5"/>
    <mergeCell ref="P5:Q5"/>
    <mergeCell ref="D4:G4"/>
    <mergeCell ref="D5:E5"/>
    <mergeCell ref="V4:W5"/>
    <mergeCell ref="A2:Q2"/>
    <mergeCell ref="H5:I5"/>
    <mergeCell ref="J5:K5"/>
    <mergeCell ref="L5:M5"/>
    <mergeCell ref="N5:O5"/>
    <mergeCell ref="B4:C5"/>
    <mergeCell ref="H4:Q4"/>
    <mergeCell ref="A4:A6"/>
    <mergeCell ref="E3:P3"/>
    <mergeCell ref="AM4:AN5"/>
    <mergeCell ref="AO4:AP5"/>
    <mergeCell ref="AE4:AF5"/>
    <mergeCell ref="AG4:AH5"/>
    <mergeCell ref="AI4:AJ5"/>
    <mergeCell ref="R4:S5"/>
    <mergeCell ref="T4:U5"/>
    <mergeCell ref="AK4:AL5"/>
    <mergeCell ref="AA5:AB5"/>
    <mergeCell ref="AC5:AD5"/>
  </mergeCells>
  <printOptions/>
  <pageMargins left="0" right="0" top="0" bottom="0" header="0" footer="0"/>
  <pageSetup horizontalDpi="600" verticalDpi="600" orientation="landscape" paperSize="9" scale="69" r:id="rId1"/>
  <colBreaks count="1" manualBreakCount="1">
    <brk id="23" min="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Z76"/>
  <sheetViews>
    <sheetView view="pageBreakPreview" zoomScaleSheetLayoutView="100" zoomScalePageLayoutView="0" workbookViewId="0" topLeftCell="C37">
      <selection activeCell="E76" sqref="E76"/>
    </sheetView>
  </sheetViews>
  <sheetFormatPr defaultColWidth="9.00390625" defaultRowHeight="12.75"/>
  <cols>
    <col min="1" max="1" width="21.375" style="0" customWidth="1"/>
    <col min="3" max="3" width="9.625" style="0" bestFit="1" customWidth="1"/>
    <col min="4" max="4" width="9.625" style="0" customWidth="1"/>
    <col min="5" max="5" width="10.375" style="0" customWidth="1"/>
    <col min="8" max="10" width="10.875" style="0" customWidth="1"/>
    <col min="11" max="11" width="12.00390625" style="0" hidden="1" customWidth="1"/>
    <col min="12" max="12" width="11.00390625" style="0" hidden="1" customWidth="1"/>
    <col min="13" max="15" width="11.125" style="0" hidden="1" customWidth="1"/>
    <col min="16" max="16" width="10.75390625" style="0" hidden="1" customWidth="1"/>
    <col min="17" max="17" width="10.875" style="0" hidden="1" customWidth="1"/>
    <col min="18" max="18" width="11.25390625" style="0" hidden="1" customWidth="1"/>
    <col min="19" max="21" width="11.125" style="0" customWidth="1"/>
    <col min="22" max="23" width="12.00390625" style="0" customWidth="1"/>
    <col min="24" max="24" width="13.125" style="0" customWidth="1"/>
    <col min="25" max="25" width="11.375" style="0" customWidth="1"/>
    <col min="26" max="26" width="10.00390625" style="0" customWidth="1"/>
  </cols>
  <sheetData>
    <row r="2" spans="1:10" ht="12.75">
      <c r="A2" s="89" t="s">
        <v>90</v>
      </c>
      <c r="B2" s="89"/>
      <c r="C2" s="89"/>
      <c r="D2" s="89"/>
      <c r="E2" s="89"/>
      <c r="F2" s="89"/>
      <c r="G2" s="89"/>
      <c r="H2" s="89"/>
      <c r="I2" s="89"/>
      <c r="J2" s="89"/>
    </row>
    <row r="3" ht="13.5" thickBot="1"/>
    <row r="4" spans="1:5" ht="13.5" customHeight="1" thickBot="1">
      <c r="A4" s="309" t="s">
        <v>0</v>
      </c>
      <c r="B4" s="305" t="s">
        <v>46</v>
      </c>
      <c r="C4" s="306"/>
      <c r="D4" s="306"/>
      <c r="E4" s="316"/>
    </row>
    <row r="5" spans="1:26" ht="13.5" customHeight="1" thickBot="1">
      <c r="A5" s="310"/>
      <c r="B5" s="318"/>
      <c r="C5" s="319"/>
      <c r="D5" s="319"/>
      <c r="E5" s="320"/>
      <c r="F5" s="364" t="s">
        <v>53</v>
      </c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9" t="s">
        <v>91</v>
      </c>
      <c r="X5" s="362" t="s">
        <v>88</v>
      </c>
      <c r="Y5" s="362"/>
      <c r="Z5" s="363"/>
    </row>
    <row r="6" spans="1:26" ht="13.5" thickBot="1">
      <c r="A6" s="311"/>
      <c r="B6" s="59">
        <v>2015</v>
      </c>
      <c r="C6" s="30">
        <v>2016</v>
      </c>
      <c r="D6" s="102">
        <v>2017</v>
      </c>
      <c r="E6" s="32" t="s">
        <v>70</v>
      </c>
      <c r="F6" s="47">
        <v>2013</v>
      </c>
      <c r="G6" s="31">
        <v>2014</v>
      </c>
      <c r="H6" s="33">
        <v>2015</v>
      </c>
      <c r="I6" s="102">
        <v>2016</v>
      </c>
      <c r="J6" s="102">
        <v>2017</v>
      </c>
      <c r="K6" s="90" t="s">
        <v>62</v>
      </c>
      <c r="L6" s="90" t="s">
        <v>63</v>
      </c>
      <c r="M6" s="90" t="s">
        <v>64</v>
      </c>
      <c r="N6" s="90" t="s">
        <v>65</v>
      </c>
      <c r="O6" s="90" t="s">
        <v>66</v>
      </c>
      <c r="P6" s="90" t="s">
        <v>67</v>
      </c>
      <c r="Q6" s="90" t="s">
        <v>68</v>
      </c>
      <c r="R6" s="90" t="s">
        <v>69</v>
      </c>
      <c r="S6" s="90" t="s">
        <v>70</v>
      </c>
      <c r="T6" s="90" t="s">
        <v>71</v>
      </c>
      <c r="U6" s="90" t="s">
        <v>72</v>
      </c>
      <c r="V6" s="91" t="s">
        <v>73</v>
      </c>
      <c r="W6" s="370"/>
      <c r="X6" s="250" t="s">
        <v>58</v>
      </c>
      <c r="Y6" s="71" t="s">
        <v>56</v>
      </c>
      <c r="Z6" s="72" t="s">
        <v>57</v>
      </c>
    </row>
    <row r="7" spans="1:26" ht="12.75">
      <c r="A7" s="26" t="s">
        <v>1</v>
      </c>
      <c r="B7" s="18">
        <v>38</v>
      </c>
      <c r="C7" s="41">
        <v>21</v>
      </c>
      <c r="D7" s="41">
        <v>26</v>
      </c>
      <c r="E7" s="40">
        <f>абс!AJ7</f>
        <v>22</v>
      </c>
      <c r="F7" s="112">
        <v>49</v>
      </c>
      <c r="G7" s="28">
        <v>36</v>
      </c>
      <c r="H7" s="28">
        <v>17</v>
      </c>
      <c r="I7" s="28">
        <v>23</v>
      </c>
      <c r="J7" s="28">
        <v>24</v>
      </c>
      <c r="K7" s="28">
        <v>4</v>
      </c>
      <c r="L7" s="28">
        <v>5</v>
      </c>
      <c r="M7" s="28">
        <v>6</v>
      </c>
      <c r="N7" s="27">
        <v>10</v>
      </c>
      <c r="O7" s="41">
        <v>13</v>
      </c>
      <c r="P7" s="41">
        <v>13</v>
      </c>
      <c r="Q7" s="27">
        <v>16</v>
      </c>
      <c r="R7" s="27">
        <v>17</v>
      </c>
      <c r="S7" s="81">
        <f>абс!AL7</f>
        <v>20</v>
      </c>
      <c r="T7" s="25"/>
      <c r="U7" s="25"/>
      <c r="V7" s="81"/>
      <c r="W7" s="188">
        <v>211</v>
      </c>
      <c r="X7" s="81">
        <v>201</v>
      </c>
      <c r="Y7" s="100">
        <f>S7*100/X7</f>
        <v>9.950248756218905</v>
      </c>
      <c r="Z7" s="101">
        <f>E7*100/X7</f>
        <v>10.945273631840797</v>
      </c>
    </row>
    <row r="8" spans="1:26" ht="12.75">
      <c r="A8" s="3" t="s">
        <v>2</v>
      </c>
      <c r="B8" s="19">
        <v>71</v>
      </c>
      <c r="C8" s="29">
        <v>41</v>
      </c>
      <c r="D8" s="29">
        <v>36</v>
      </c>
      <c r="E8" s="40">
        <f>абс!AJ8</f>
        <v>27</v>
      </c>
      <c r="F8" s="113">
        <v>111</v>
      </c>
      <c r="G8" s="25">
        <v>60</v>
      </c>
      <c r="H8" s="25">
        <v>35</v>
      </c>
      <c r="I8" s="25">
        <v>34</v>
      </c>
      <c r="J8" s="25">
        <v>34</v>
      </c>
      <c r="K8" s="25">
        <v>7</v>
      </c>
      <c r="L8" s="25">
        <v>9</v>
      </c>
      <c r="M8" s="25">
        <v>13</v>
      </c>
      <c r="N8" s="27">
        <v>15</v>
      </c>
      <c r="O8" s="29">
        <v>18</v>
      </c>
      <c r="P8" s="29">
        <v>20</v>
      </c>
      <c r="Q8" s="27">
        <v>21</v>
      </c>
      <c r="R8" s="25">
        <v>24</v>
      </c>
      <c r="S8" s="81">
        <f>абс!AL8</f>
        <v>25</v>
      </c>
      <c r="T8" s="25"/>
      <c r="U8" s="25"/>
      <c r="V8" s="82"/>
      <c r="W8" s="189">
        <v>327</v>
      </c>
      <c r="X8" s="82">
        <v>342</v>
      </c>
      <c r="Y8" s="100">
        <f aca="true" t="shared" si="0" ref="Y8:Y38">S8*100/X8</f>
        <v>7.309941520467836</v>
      </c>
      <c r="Z8" s="101">
        <f aca="true" t="shared" si="1" ref="Z8:Z38">E8*100/X8</f>
        <v>7.894736842105263</v>
      </c>
    </row>
    <row r="9" spans="1:26" ht="12.75">
      <c r="A9" s="3" t="s">
        <v>3</v>
      </c>
      <c r="B9" s="19">
        <v>32</v>
      </c>
      <c r="C9" s="29">
        <v>17</v>
      </c>
      <c r="D9" s="29">
        <v>13</v>
      </c>
      <c r="E9" s="40">
        <f>абс!AJ9</f>
        <v>16</v>
      </c>
      <c r="F9" s="113">
        <v>60</v>
      </c>
      <c r="G9" s="25">
        <v>28</v>
      </c>
      <c r="H9" s="25">
        <v>12</v>
      </c>
      <c r="I9" s="25">
        <v>13</v>
      </c>
      <c r="J9" s="25">
        <v>13</v>
      </c>
      <c r="K9" s="25">
        <v>2</v>
      </c>
      <c r="L9" s="25">
        <v>4</v>
      </c>
      <c r="M9" s="25">
        <v>5</v>
      </c>
      <c r="N9" s="27">
        <v>8</v>
      </c>
      <c r="O9" s="29">
        <v>9</v>
      </c>
      <c r="P9" s="29">
        <v>9</v>
      </c>
      <c r="Q9" s="27">
        <v>11</v>
      </c>
      <c r="R9" s="25">
        <v>13</v>
      </c>
      <c r="S9" s="81">
        <f>абс!AL9</f>
        <v>14</v>
      </c>
      <c r="T9" s="25"/>
      <c r="U9" s="25"/>
      <c r="V9" s="82"/>
      <c r="W9" s="189">
        <v>162</v>
      </c>
      <c r="X9" s="82">
        <v>160</v>
      </c>
      <c r="Y9" s="100">
        <f t="shared" si="0"/>
        <v>8.75</v>
      </c>
      <c r="Z9" s="101">
        <f t="shared" si="1"/>
        <v>10</v>
      </c>
    </row>
    <row r="10" spans="1:26" ht="12.75">
      <c r="A10" s="3" t="s">
        <v>4</v>
      </c>
      <c r="B10" s="19">
        <v>15</v>
      </c>
      <c r="C10" s="29">
        <v>19</v>
      </c>
      <c r="D10" s="29">
        <v>7</v>
      </c>
      <c r="E10" s="40">
        <f>абс!AJ10</f>
        <v>4</v>
      </c>
      <c r="F10" s="113">
        <v>5</v>
      </c>
      <c r="G10" s="25">
        <v>14</v>
      </c>
      <c r="H10" s="25">
        <v>16</v>
      </c>
      <c r="I10" s="25">
        <v>8</v>
      </c>
      <c r="J10" s="25">
        <v>6</v>
      </c>
      <c r="K10" s="25"/>
      <c r="L10" s="25"/>
      <c r="M10" s="25">
        <v>1</v>
      </c>
      <c r="N10" s="27">
        <v>1</v>
      </c>
      <c r="O10" s="29">
        <v>1</v>
      </c>
      <c r="P10" s="29">
        <v>1</v>
      </c>
      <c r="Q10" s="27">
        <v>1</v>
      </c>
      <c r="R10" s="25">
        <v>1</v>
      </c>
      <c r="S10" s="81">
        <f>абс!AL10</f>
        <v>2</v>
      </c>
      <c r="T10" s="25"/>
      <c r="U10" s="25"/>
      <c r="V10" s="82"/>
      <c r="W10" s="189">
        <v>205</v>
      </c>
      <c r="X10" s="82">
        <v>223</v>
      </c>
      <c r="Y10" s="100">
        <f t="shared" si="0"/>
        <v>0.8968609865470852</v>
      </c>
      <c r="Z10" s="101">
        <f t="shared" si="1"/>
        <v>1.7937219730941705</v>
      </c>
    </row>
    <row r="11" spans="1:26" ht="12.75">
      <c r="A11" s="3" t="s">
        <v>5</v>
      </c>
      <c r="B11" s="19">
        <v>36</v>
      </c>
      <c r="C11" s="29">
        <v>22</v>
      </c>
      <c r="D11" s="29">
        <v>13</v>
      </c>
      <c r="E11" s="40">
        <f>абс!AJ11</f>
        <v>19</v>
      </c>
      <c r="F11" s="113">
        <v>34</v>
      </c>
      <c r="G11" s="25">
        <v>36</v>
      </c>
      <c r="H11" s="25">
        <v>20</v>
      </c>
      <c r="I11" s="25">
        <v>13</v>
      </c>
      <c r="J11" s="25">
        <v>10</v>
      </c>
      <c r="K11" s="25">
        <v>2</v>
      </c>
      <c r="L11" s="25">
        <v>3</v>
      </c>
      <c r="M11" s="25">
        <v>7</v>
      </c>
      <c r="N11" s="27">
        <v>10</v>
      </c>
      <c r="O11" s="29">
        <v>11</v>
      </c>
      <c r="P11" s="29">
        <v>13</v>
      </c>
      <c r="Q11" s="27">
        <v>15</v>
      </c>
      <c r="R11" s="25">
        <v>15</v>
      </c>
      <c r="S11" s="81">
        <f>абс!AL11</f>
        <v>16</v>
      </c>
      <c r="T11" s="25"/>
      <c r="U11" s="25"/>
      <c r="V11" s="82"/>
      <c r="W11" s="189">
        <v>197</v>
      </c>
      <c r="X11" s="82">
        <v>223</v>
      </c>
      <c r="Y11" s="100">
        <f t="shared" si="0"/>
        <v>7.174887892376682</v>
      </c>
      <c r="Z11" s="101">
        <f t="shared" si="1"/>
        <v>8.52017937219731</v>
      </c>
    </row>
    <row r="12" spans="1:26" ht="12.75">
      <c r="A12" s="3" t="s">
        <v>6</v>
      </c>
      <c r="B12" s="19">
        <v>11</v>
      </c>
      <c r="C12" s="29">
        <v>9</v>
      </c>
      <c r="D12" s="29">
        <v>5</v>
      </c>
      <c r="E12" s="40">
        <f>абс!AJ12</f>
        <v>4</v>
      </c>
      <c r="F12" s="113">
        <v>42</v>
      </c>
      <c r="G12" s="25">
        <v>11</v>
      </c>
      <c r="H12" s="25">
        <v>5</v>
      </c>
      <c r="I12" s="25">
        <v>8</v>
      </c>
      <c r="J12" s="25">
        <v>5</v>
      </c>
      <c r="K12" s="25">
        <v>1</v>
      </c>
      <c r="L12" s="25">
        <v>2</v>
      </c>
      <c r="M12" s="25">
        <v>2</v>
      </c>
      <c r="N12" s="27">
        <v>2</v>
      </c>
      <c r="O12" s="29">
        <v>2</v>
      </c>
      <c r="P12" s="29">
        <v>3</v>
      </c>
      <c r="Q12" s="27">
        <v>3</v>
      </c>
      <c r="R12" s="25">
        <v>3</v>
      </c>
      <c r="S12" s="81">
        <f>абс!AL12</f>
        <v>3</v>
      </c>
      <c r="T12" s="25"/>
      <c r="U12" s="25"/>
      <c r="V12" s="82"/>
      <c r="W12" s="189">
        <v>96</v>
      </c>
      <c r="X12" s="82">
        <v>120</v>
      </c>
      <c r="Y12" s="100">
        <f t="shared" si="0"/>
        <v>2.5</v>
      </c>
      <c r="Z12" s="101">
        <f t="shared" si="1"/>
        <v>3.3333333333333335</v>
      </c>
    </row>
    <row r="13" spans="1:26" ht="12.75">
      <c r="A13" s="3" t="s">
        <v>7</v>
      </c>
      <c r="B13" s="19">
        <v>36</v>
      </c>
      <c r="C13" s="29">
        <v>9</v>
      </c>
      <c r="D13" s="29">
        <v>10</v>
      </c>
      <c r="E13" s="40">
        <f>абс!AJ13</f>
        <v>11</v>
      </c>
      <c r="F13" s="113">
        <v>48</v>
      </c>
      <c r="G13" s="25">
        <v>36</v>
      </c>
      <c r="H13" s="25">
        <v>8</v>
      </c>
      <c r="I13" s="25">
        <v>7</v>
      </c>
      <c r="J13" s="25">
        <v>10</v>
      </c>
      <c r="K13" s="25">
        <v>5</v>
      </c>
      <c r="L13" s="25">
        <v>5</v>
      </c>
      <c r="M13" s="25">
        <v>5</v>
      </c>
      <c r="N13" s="27">
        <v>5</v>
      </c>
      <c r="O13" s="29">
        <v>6</v>
      </c>
      <c r="P13" s="29">
        <v>6</v>
      </c>
      <c r="Q13" s="27">
        <v>7</v>
      </c>
      <c r="R13" s="25">
        <v>8</v>
      </c>
      <c r="S13" s="81">
        <f>абс!AL13</f>
        <v>9</v>
      </c>
      <c r="T13" s="25"/>
      <c r="U13" s="25"/>
      <c r="V13" s="82"/>
      <c r="W13" s="189">
        <v>121</v>
      </c>
      <c r="X13" s="82">
        <v>116</v>
      </c>
      <c r="Y13" s="100">
        <f t="shared" si="0"/>
        <v>7.758620689655173</v>
      </c>
      <c r="Z13" s="101">
        <f t="shared" si="1"/>
        <v>9.482758620689655</v>
      </c>
    </row>
    <row r="14" spans="1:26" ht="12.75">
      <c r="A14" s="3" t="s">
        <v>8</v>
      </c>
      <c r="B14" s="19">
        <v>28</v>
      </c>
      <c r="C14" s="29">
        <v>31</v>
      </c>
      <c r="D14" s="29">
        <v>28</v>
      </c>
      <c r="E14" s="40">
        <f>абс!AJ14</f>
        <v>21</v>
      </c>
      <c r="F14" s="113">
        <v>12</v>
      </c>
      <c r="G14" s="25">
        <v>16</v>
      </c>
      <c r="H14" s="25">
        <v>24</v>
      </c>
      <c r="I14" s="25">
        <v>21</v>
      </c>
      <c r="J14" s="25">
        <v>16</v>
      </c>
      <c r="K14" s="25">
        <v>1</v>
      </c>
      <c r="L14" s="25">
        <v>3</v>
      </c>
      <c r="M14" s="25">
        <v>4</v>
      </c>
      <c r="N14" s="27">
        <v>4</v>
      </c>
      <c r="O14" s="29">
        <v>6</v>
      </c>
      <c r="P14" s="29">
        <v>7</v>
      </c>
      <c r="Q14" s="27">
        <v>9</v>
      </c>
      <c r="R14" s="25">
        <v>11</v>
      </c>
      <c r="S14" s="81">
        <f>абс!AL14</f>
        <v>12</v>
      </c>
      <c r="T14" s="25"/>
      <c r="U14" s="25"/>
      <c r="V14" s="82"/>
      <c r="W14" s="189">
        <v>568</v>
      </c>
      <c r="X14" s="82">
        <v>557</v>
      </c>
      <c r="Y14" s="100">
        <f t="shared" si="0"/>
        <v>2.154398563734291</v>
      </c>
      <c r="Z14" s="101">
        <f t="shared" si="1"/>
        <v>3.770197486535009</v>
      </c>
    </row>
    <row r="15" spans="1:26" ht="12.75">
      <c r="A15" s="3" t="s">
        <v>9</v>
      </c>
      <c r="B15" s="19">
        <v>75</v>
      </c>
      <c r="C15" s="29">
        <v>37</v>
      </c>
      <c r="D15" s="29">
        <v>17</v>
      </c>
      <c r="E15" s="40">
        <f>абс!AJ15</f>
        <v>21</v>
      </c>
      <c r="F15" s="113">
        <v>81</v>
      </c>
      <c r="G15" s="25">
        <v>59</v>
      </c>
      <c r="H15" s="25">
        <v>30</v>
      </c>
      <c r="I15" s="25">
        <v>12</v>
      </c>
      <c r="J15" s="25">
        <v>11</v>
      </c>
      <c r="K15" s="25">
        <v>1</v>
      </c>
      <c r="L15" s="25">
        <v>2</v>
      </c>
      <c r="M15" s="25">
        <v>3</v>
      </c>
      <c r="N15" s="27">
        <v>3</v>
      </c>
      <c r="O15" s="29">
        <v>4</v>
      </c>
      <c r="P15" s="29">
        <v>4</v>
      </c>
      <c r="Q15" s="27">
        <v>7</v>
      </c>
      <c r="R15" s="25">
        <v>9</v>
      </c>
      <c r="S15" s="81">
        <f>абс!AL15</f>
        <v>15</v>
      </c>
      <c r="T15" s="25"/>
      <c r="U15" s="25"/>
      <c r="V15" s="82"/>
      <c r="W15" s="189">
        <v>362</v>
      </c>
      <c r="X15" s="82">
        <v>401</v>
      </c>
      <c r="Y15" s="100">
        <f t="shared" si="0"/>
        <v>3.7406483790523692</v>
      </c>
      <c r="Z15" s="101">
        <f t="shared" si="1"/>
        <v>5.236907730673317</v>
      </c>
    </row>
    <row r="16" spans="1:26" ht="12.75">
      <c r="A16" s="3" t="s">
        <v>10</v>
      </c>
      <c r="B16" s="19">
        <v>28</v>
      </c>
      <c r="C16" s="29">
        <v>16</v>
      </c>
      <c r="D16" s="29">
        <v>21</v>
      </c>
      <c r="E16" s="40">
        <f>абс!AJ16</f>
        <v>17</v>
      </c>
      <c r="F16" s="113">
        <v>26</v>
      </c>
      <c r="G16" s="25">
        <v>27</v>
      </c>
      <c r="H16" s="25">
        <v>15</v>
      </c>
      <c r="I16" s="25">
        <v>13</v>
      </c>
      <c r="J16" s="25">
        <v>20</v>
      </c>
      <c r="K16" s="25">
        <v>3</v>
      </c>
      <c r="L16" s="25">
        <v>6</v>
      </c>
      <c r="M16" s="25">
        <v>7</v>
      </c>
      <c r="N16" s="27">
        <v>9</v>
      </c>
      <c r="O16" s="29">
        <v>12</v>
      </c>
      <c r="P16" s="29">
        <v>14</v>
      </c>
      <c r="Q16" s="27">
        <v>15</v>
      </c>
      <c r="R16" s="25">
        <v>15</v>
      </c>
      <c r="S16" s="81">
        <f>абс!AL16</f>
        <v>16</v>
      </c>
      <c r="T16" s="25"/>
      <c r="U16" s="25"/>
      <c r="V16" s="82"/>
      <c r="W16" s="189">
        <v>214</v>
      </c>
      <c r="X16" s="82">
        <v>228</v>
      </c>
      <c r="Y16" s="100">
        <f t="shared" si="0"/>
        <v>7.017543859649122</v>
      </c>
      <c r="Z16" s="101">
        <f t="shared" si="1"/>
        <v>7.456140350877193</v>
      </c>
    </row>
    <row r="17" spans="1:26" ht="12.75">
      <c r="A17" s="3" t="s">
        <v>11</v>
      </c>
      <c r="B17" s="19">
        <v>28</v>
      </c>
      <c r="C17" s="29">
        <v>12</v>
      </c>
      <c r="D17" s="29">
        <v>10</v>
      </c>
      <c r="E17" s="40">
        <f>абс!AJ17</f>
        <v>8</v>
      </c>
      <c r="F17" s="113">
        <v>49</v>
      </c>
      <c r="G17" s="25">
        <v>26</v>
      </c>
      <c r="H17" s="25">
        <v>11</v>
      </c>
      <c r="I17" s="25">
        <v>12</v>
      </c>
      <c r="J17" s="25">
        <v>10</v>
      </c>
      <c r="K17" s="25">
        <v>2</v>
      </c>
      <c r="L17" s="25">
        <v>4</v>
      </c>
      <c r="M17" s="25">
        <v>5</v>
      </c>
      <c r="N17" s="27">
        <v>7</v>
      </c>
      <c r="O17" s="29">
        <v>7</v>
      </c>
      <c r="P17" s="29">
        <v>7</v>
      </c>
      <c r="Q17" s="27">
        <v>7</v>
      </c>
      <c r="R17" s="25">
        <v>7</v>
      </c>
      <c r="S17" s="81">
        <f>абс!AL17</f>
        <v>7</v>
      </c>
      <c r="T17" s="25"/>
      <c r="U17" s="25"/>
      <c r="V17" s="82"/>
      <c r="W17" s="189">
        <v>127</v>
      </c>
      <c r="X17" s="82">
        <v>111</v>
      </c>
      <c r="Y17" s="100">
        <f t="shared" si="0"/>
        <v>6.306306306306307</v>
      </c>
      <c r="Z17" s="101">
        <f t="shared" si="1"/>
        <v>7.207207207207207</v>
      </c>
    </row>
    <row r="18" spans="1:26" ht="12.75">
      <c r="A18" s="3" t="s">
        <v>12</v>
      </c>
      <c r="B18" s="19">
        <v>44</v>
      </c>
      <c r="C18" s="29">
        <v>44</v>
      </c>
      <c r="D18" s="29">
        <v>19</v>
      </c>
      <c r="E18" s="40">
        <f>абс!AJ18</f>
        <v>20</v>
      </c>
      <c r="F18" s="113">
        <v>65</v>
      </c>
      <c r="G18" s="25">
        <v>38</v>
      </c>
      <c r="H18" s="25">
        <v>39</v>
      </c>
      <c r="I18" s="25">
        <v>25</v>
      </c>
      <c r="J18" s="25">
        <v>17</v>
      </c>
      <c r="K18" s="25">
        <v>2</v>
      </c>
      <c r="L18" s="25">
        <v>6</v>
      </c>
      <c r="M18" s="25">
        <v>9</v>
      </c>
      <c r="N18" s="27">
        <v>10</v>
      </c>
      <c r="O18" s="29">
        <v>12</v>
      </c>
      <c r="P18" s="29">
        <v>15</v>
      </c>
      <c r="Q18" s="27">
        <v>16</v>
      </c>
      <c r="R18" s="25">
        <v>17</v>
      </c>
      <c r="S18" s="81">
        <f>абс!AL18</f>
        <v>18</v>
      </c>
      <c r="T18" s="25"/>
      <c r="U18" s="25"/>
      <c r="V18" s="82"/>
      <c r="W18" s="189">
        <v>212</v>
      </c>
      <c r="X18" s="82">
        <v>213</v>
      </c>
      <c r="Y18" s="100">
        <f t="shared" si="0"/>
        <v>8.450704225352112</v>
      </c>
      <c r="Z18" s="101">
        <f t="shared" si="1"/>
        <v>9.389671361502348</v>
      </c>
    </row>
    <row r="19" spans="1:26" ht="12.75">
      <c r="A19" s="3" t="s">
        <v>13</v>
      </c>
      <c r="B19" s="19">
        <v>43</v>
      </c>
      <c r="C19" s="29">
        <v>24</v>
      </c>
      <c r="D19" s="29">
        <v>24</v>
      </c>
      <c r="E19" s="40">
        <f>абс!AJ19</f>
        <v>15</v>
      </c>
      <c r="F19" s="113">
        <v>78</v>
      </c>
      <c r="G19" s="25">
        <v>41</v>
      </c>
      <c r="H19" s="25">
        <v>21</v>
      </c>
      <c r="I19" s="25">
        <v>22</v>
      </c>
      <c r="J19" s="25">
        <v>24</v>
      </c>
      <c r="K19" s="25">
        <v>3</v>
      </c>
      <c r="L19" s="25">
        <v>3</v>
      </c>
      <c r="M19" s="25">
        <v>8</v>
      </c>
      <c r="N19" s="27">
        <v>11</v>
      </c>
      <c r="O19" s="29">
        <v>13</v>
      </c>
      <c r="P19" s="29">
        <v>13</v>
      </c>
      <c r="Q19" s="27">
        <v>13</v>
      </c>
      <c r="R19" s="25">
        <v>14</v>
      </c>
      <c r="S19" s="81">
        <f>абс!AL19</f>
        <v>14</v>
      </c>
      <c r="T19" s="25"/>
      <c r="U19" s="25"/>
      <c r="V19" s="82"/>
      <c r="W19" s="189">
        <v>224</v>
      </c>
      <c r="X19" s="82">
        <v>207</v>
      </c>
      <c r="Y19" s="100">
        <f t="shared" si="0"/>
        <v>6.763285024154589</v>
      </c>
      <c r="Z19" s="101">
        <f t="shared" si="1"/>
        <v>7.246376811594203</v>
      </c>
    </row>
    <row r="20" spans="1:26" ht="12.75">
      <c r="A20" s="3" t="s">
        <v>14</v>
      </c>
      <c r="B20" s="19">
        <v>16</v>
      </c>
      <c r="C20" s="29">
        <v>7</v>
      </c>
      <c r="D20" s="29">
        <v>13</v>
      </c>
      <c r="E20" s="40">
        <f>абс!AJ20</f>
        <v>10</v>
      </c>
      <c r="F20" s="113">
        <v>42</v>
      </c>
      <c r="G20" s="25">
        <v>14</v>
      </c>
      <c r="H20" s="25">
        <v>6</v>
      </c>
      <c r="I20" s="25">
        <v>4</v>
      </c>
      <c r="J20" s="25">
        <v>8</v>
      </c>
      <c r="K20" s="25">
        <v>1</v>
      </c>
      <c r="L20" s="25">
        <v>1</v>
      </c>
      <c r="M20" s="25">
        <v>3</v>
      </c>
      <c r="N20" s="27">
        <v>5</v>
      </c>
      <c r="O20" s="29">
        <v>7</v>
      </c>
      <c r="P20" s="29">
        <v>7</v>
      </c>
      <c r="Q20" s="27">
        <v>7</v>
      </c>
      <c r="R20" s="25">
        <v>7</v>
      </c>
      <c r="S20" s="81">
        <f>абс!AL20</f>
        <v>8</v>
      </c>
      <c r="T20" s="25"/>
      <c r="U20" s="25"/>
      <c r="V20" s="82"/>
      <c r="W20" s="189">
        <v>110</v>
      </c>
      <c r="X20" s="82">
        <v>132</v>
      </c>
      <c r="Y20" s="100">
        <f t="shared" si="0"/>
        <v>6.0606060606060606</v>
      </c>
      <c r="Z20" s="101">
        <f t="shared" si="1"/>
        <v>7.575757575757576</v>
      </c>
    </row>
    <row r="21" spans="1:26" ht="12.75">
      <c r="A21" s="3" t="s">
        <v>15</v>
      </c>
      <c r="B21" s="19">
        <v>23</v>
      </c>
      <c r="C21" s="29">
        <v>19</v>
      </c>
      <c r="D21" s="29">
        <v>5</v>
      </c>
      <c r="E21" s="40">
        <f>абс!AJ21</f>
        <v>12</v>
      </c>
      <c r="F21" s="113">
        <v>16</v>
      </c>
      <c r="G21" s="25">
        <v>22</v>
      </c>
      <c r="H21" s="25">
        <v>15</v>
      </c>
      <c r="I21" s="25">
        <v>7</v>
      </c>
      <c r="J21" s="25">
        <v>5</v>
      </c>
      <c r="K21" s="25">
        <v>2</v>
      </c>
      <c r="L21" s="25">
        <v>2</v>
      </c>
      <c r="M21" s="25">
        <v>2</v>
      </c>
      <c r="N21" s="27">
        <v>2</v>
      </c>
      <c r="O21" s="29">
        <v>3</v>
      </c>
      <c r="P21" s="29">
        <v>5</v>
      </c>
      <c r="Q21" s="27">
        <v>6</v>
      </c>
      <c r="R21" s="25">
        <v>7</v>
      </c>
      <c r="S21" s="81">
        <f>абс!AL21</f>
        <v>8</v>
      </c>
      <c r="T21" s="25"/>
      <c r="U21" s="25"/>
      <c r="V21" s="82"/>
      <c r="W21" s="189">
        <v>96</v>
      </c>
      <c r="X21" s="82">
        <v>117</v>
      </c>
      <c r="Y21" s="100">
        <f t="shared" si="0"/>
        <v>6.837606837606837</v>
      </c>
      <c r="Z21" s="101">
        <f t="shared" si="1"/>
        <v>10.256410256410257</v>
      </c>
    </row>
    <row r="22" spans="1:26" ht="12.75">
      <c r="A22" s="3" t="s">
        <v>16</v>
      </c>
      <c r="B22" s="19">
        <v>37</v>
      </c>
      <c r="C22" s="29">
        <v>48</v>
      </c>
      <c r="D22" s="29">
        <v>29</v>
      </c>
      <c r="E22" s="40">
        <f>абс!AJ22</f>
        <v>18</v>
      </c>
      <c r="F22" s="113">
        <v>32</v>
      </c>
      <c r="G22" s="25">
        <v>33</v>
      </c>
      <c r="H22" s="25">
        <v>43</v>
      </c>
      <c r="I22" s="25">
        <v>30</v>
      </c>
      <c r="J22" s="25">
        <v>22</v>
      </c>
      <c r="K22" s="25">
        <v>1</v>
      </c>
      <c r="L22" s="25">
        <v>4</v>
      </c>
      <c r="M22" s="25">
        <v>6</v>
      </c>
      <c r="N22" s="27">
        <v>8</v>
      </c>
      <c r="O22" s="29">
        <v>9</v>
      </c>
      <c r="P22" s="29">
        <v>10</v>
      </c>
      <c r="Q22" s="27">
        <v>11</v>
      </c>
      <c r="R22" s="25">
        <v>14</v>
      </c>
      <c r="S22" s="81">
        <f>абс!AL22</f>
        <v>14</v>
      </c>
      <c r="T22" s="25"/>
      <c r="U22" s="25"/>
      <c r="V22" s="82"/>
      <c r="W22" s="189">
        <v>300</v>
      </c>
      <c r="X22" s="82">
        <v>298</v>
      </c>
      <c r="Y22" s="100">
        <f t="shared" si="0"/>
        <v>4.697986577181208</v>
      </c>
      <c r="Z22" s="101">
        <f t="shared" si="1"/>
        <v>6.040268456375839</v>
      </c>
    </row>
    <row r="23" spans="1:26" ht="12.75">
      <c r="A23" s="3" t="s">
        <v>17</v>
      </c>
      <c r="B23" s="19">
        <v>44</v>
      </c>
      <c r="C23" s="29">
        <v>39</v>
      </c>
      <c r="D23" s="29">
        <v>42</v>
      </c>
      <c r="E23" s="40">
        <f>абс!AJ23</f>
        <v>22</v>
      </c>
      <c r="F23" s="113">
        <v>39</v>
      </c>
      <c r="G23" s="25">
        <v>39</v>
      </c>
      <c r="H23" s="25">
        <v>38</v>
      </c>
      <c r="I23" s="25">
        <v>14</v>
      </c>
      <c r="J23" s="25">
        <v>36</v>
      </c>
      <c r="K23" s="25">
        <v>1</v>
      </c>
      <c r="L23" s="25">
        <v>2</v>
      </c>
      <c r="M23" s="25">
        <v>6</v>
      </c>
      <c r="N23" s="27">
        <v>10</v>
      </c>
      <c r="O23" s="29">
        <v>10</v>
      </c>
      <c r="P23" s="29">
        <v>11</v>
      </c>
      <c r="Q23" s="27">
        <v>12</v>
      </c>
      <c r="R23" s="25">
        <v>15</v>
      </c>
      <c r="S23" s="81">
        <f>абс!AL23</f>
        <v>16</v>
      </c>
      <c r="T23" s="25"/>
      <c r="U23" s="25"/>
      <c r="V23" s="82"/>
      <c r="W23" s="189">
        <v>264</v>
      </c>
      <c r="X23" s="82">
        <v>265</v>
      </c>
      <c r="Y23" s="100">
        <f t="shared" si="0"/>
        <v>6.037735849056604</v>
      </c>
      <c r="Z23" s="101">
        <f t="shared" si="1"/>
        <v>8.30188679245283</v>
      </c>
    </row>
    <row r="24" spans="1:26" ht="12.75">
      <c r="A24" s="3" t="s">
        <v>18</v>
      </c>
      <c r="B24" s="19">
        <v>28</v>
      </c>
      <c r="C24" s="29">
        <v>27</v>
      </c>
      <c r="D24" s="29">
        <v>30</v>
      </c>
      <c r="E24" s="40">
        <f>абс!AJ24</f>
        <v>18</v>
      </c>
      <c r="F24" s="113">
        <v>55</v>
      </c>
      <c r="G24" s="25">
        <v>25</v>
      </c>
      <c r="H24" s="25">
        <v>23</v>
      </c>
      <c r="I24" s="25">
        <v>25</v>
      </c>
      <c r="J24" s="25">
        <v>25</v>
      </c>
      <c r="K24" s="25"/>
      <c r="L24" s="25">
        <v>2</v>
      </c>
      <c r="M24" s="25">
        <v>5</v>
      </c>
      <c r="N24" s="27">
        <v>7</v>
      </c>
      <c r="O24" s="29">
        <v>10</v>
      </c>
      <c r="P24" s="29">
        <v>12</v>
      </c>
      <c r="Q24" s="27">
        <v>13</v>
      </c>
      <c r="R24" s="25">
        <v>13</v>
      </c>
      <c r="S24" s="81">
        <f>абс!AL24</f>
        <v>14</v>
      </c>
      <c r="T24" s="25"/>
      <c r="U24" s="25"/>
      <c r="V24" s="82"/>
      <c r="W24" s="189">
        <v>203</v>
      </c>
      <c r="X24" s="82">
        <v>237</v>
      </c>
      <c r="Y24" s="100">
        <f t="shared" si="0"/>
        <v>5.9071729957805905</v>
      </c>
      <c r="Z24" s="101">
        <f t="shared" si="1"/>
        <v>7.594936708860759</v>
      </c>
    </row>
    <row r="25" spans="1:26" ht="12.75">
      <c r="A25" s="3" t="s">
        <v>19</v>
      </c>
      <c r="B25" s="19">
        <v>13</v>
      </c>
      <c r="C25" s="29">
        <v>11</v>
      </c>
      <c r="D25" s="29">
        <v>9</v>
      </c>
      <c r="E25" s="40">
        <f>абс!AJ25</f>
        <v>7</v>
      </c>
      <c r="F25" s="113">
        <v>23</v>
      </c>
      <c r="G25" s="25">
        <v>11</v>
      </c>
      <c r="H25" s="25">
        <v>11</v>
      </c>
      <c r="I25" s="25">
        <v>7</v>
      </c>
      <c r="J25" s="25">
        <v>7</v>
      </c>
      <c r="K25" s="25">
        <v>1</v>
      </c>
      <c r="L25" s="25">
        <v>1</v>
      </c>
      <c r="M25" s="25">
        <v>1</v>
      </c>
      <c r="N25" s="27">
        <v>1</v>
      </c>
      <c r="O25" s="29">
        <v>2</v>
      </c>
      <c r="P25" s="29">
        <v>3</v>
      </c>
      <c r="Q25" s="27">
        <v>5</v>
      </c>
      <c r="R25" s="25">
        <v>6</v>
      </c>
      <c r="S25" s="81">
        <f>абс!AL25</f>
        <v>6</v>
      </c>
      <c r="T25" s="25"/>
      <c r="U25" s="25"/>
      <c r="V25" s="82"/>
      <c r="W25" s="189">
        <v>111</v>
      </c>
      <c r="X25" s="82">
        <v>117</v>
      </c>
      <c r="Y25" s="100">
        <f t="shared" si="0"/>
        <v>5.128205128205129</v>
      </c>
      <c r="Z25" s="101">
        <f t="shared" si="1"/>
        <v>5.982905982905983</v>
      </c>
    </row>
    <row r="26" spans="1:26" ht="12.75">
      <c r="A26" s="3" t="s">
        <v>20</v>
      </c>
      <c r="B26" s="19">
        <v>30</v>
      </c>
      <c r="C26" s="29">
        <v>14</v>
      </c>
      <c r="D26" s="29">
        <v>13</v>
      </c>
      <c r="E26" s="40">
        <f>абс!AJ26</f>
        <v>11</v>
      </c>
      <c r="F26" s="113">
        <v>5</v>
      </c>
      <c r="G26" s="25">
        <v>28</v>
      </c>
      <c r="H26" s="25">
        <v>11</v>
      </c>
      <c r="I26" s="25">
        <v>13</v>
      </c>
      <c r="J26" s="25">
        <v>12</v>
      </c>
      <c r="K26" s="25">
        <v>2</v>
      </c>
      <c r="L26" s="25">
        <v>3</v>
      </c>
      <c r="M26" s="25">
        <v>3</v>
      </c>
      <c r="N26" s="27">
        <v>3</v>
      </c>
      <c r="O26" s="29">
        <v>6</v>
      </c>
      <c r="P26" s="29">
        <v>6</v>
      </c>
      <c r="Q26" s="27">
        <v>6</v>
      </c>
      <c r="R26" s="25">
        <v>9</v>
      </c>
      <c r="S26" s="81">
        <f>абс!AL26</f>
        <v>10</v>
      </c>
      <c r="T26" s="25"/>
      <c r="U26" s="25"/>
      <c r="V26" s="82"/>
      <c r="W26" s="189">
        <v>152</v>
      </c>
      <c r="X26" s="82">
        <v>143</v>
      </c>
      <c r="Y26" s="100">
        <f t="shared" si="0"/>
        <v>6.993006993006993</v>
      </c>
      <c r="Z26" s="101">
        <f t="shared" si="1"/>
        <v>7.6923076923076925</v>
      </c>
    </row>
    <row r="27" spans="1:26" ht="12.75">
      <c r="A27" s="3" t="s">
        <v>21</v>
      </c>
      <c r="B27" s="19">
        <v>74</v>
      </c>
      <c r="C27" s="29">
        <v>42</v>
      </c>
      <c r="D27" s="29">
        <v>33</v>
      </c>
      <c r="E27" s="40">
        <f>абс!AJ27</f>
        <v>32</v>
      </c>
      <c r="F27" s="113">
        <v>110</v>
      </c>
      <c r="G27" s="25">
        <v>73</v>
      </c>
      <c r="H27" s="25">
        <v>36</v>
      </c>
      <c r="I27" s="25">
        <v>32</v>
      </c>
      <c r="J27" s="25">
        <v>30</v>
      </c>
      <c r="K27" s="25">
        <v>4</v>
      </c>
      <c r="L27" s="25">
        <v>5</v>
      </c>
      <c r="M27" s="25">
        <v>10</v>
      </c>
      <c r="N27" s="27">
        <v>12</v>
      </c>
      <c r="O27" s="29">
        <v>14</v>
      </c>
      <c r="P27" s="29">
        <v>21</v>
      </c>
      <c r="Q27" s="27">
        <v>24</v>
      </c>
      <c r="R27" s="25">
        <v>27</v>
      </c>
      <c r="S27" s="81">
        <f>абс!AL27</f>
        <v>28</v>
      </c>
      <c r="T27" s="25"/>
      <c r="U27" s="25"/>
      <c r="V27" s="82"/>
      <c r="W27" s="189">
        <v>345</v>
      </c>
      <c r="X27" s="82">
        <v>343</v>
      </c>
      <c r="Y27" s="100">
        <f t="shared" si="0"/>
        <v>8.16326530612245</v>
      </c>
      <c r="Z27" s="101">
        <f t="shared" si="1"/>
        <v>9.329446064139942</v>
      </c>
    </row>
    <row r="28" spans="1:26" ht="12.75">
      <c r="A28" s="3" t="s">
        <v>22</v>
      </c>
      <c r="B28" s="19">
        <v>39</v>
      </c>
      <c r="C28" s="29">
        <v>15</v>
      </c>
      <c r="D28" s="29">
        <v>16</v>
      </c>
      <c r="E28" s="40">
        <f>абс!AJ28</f>
        <v>16</v>
      </c>
      <c r="F28" s="113">
        <v>57</v>
      </c>
      <c r="G28" s="25">
        <v>39</v>
      </c>
      <c r="H28" s="25">
        <v>11</v>
      </c>
      <c r="I28" s="25">
        <v>9</v>
      </c>
      <c r="J28" s="25">
        <v>15</v>
      </c>
      <c r="K28" s="25">
        <v>1</v>
      </c>
      <c r="L28" s="25">
        <v>2</v>
      </c>
      <c r="M28" s="25">
        <v>5</v>
      </c>
      <c r="N28" s="27">
        <v>7</v>
      </c>
      <c r="O28" s="29">
        <v>9</v>
      </c>
      <c r="P28" s="29">
        <v>10</v>
      </c>
      <c r="Q28" s="27">
        <v>11</v>
      </c>
      <c r="R28" s="25">
        <v>12</v>
      </c>
      <c r="S28" s="81">
        <f>абс!AL28</f>
        <v>13</v>
      </c>
      <c r="T28" s="25"/>
      <c r="U28" s="25"/>
      <c r="V28" s="82"/>
      <c r="W28" s="189">
        <v>171</v>
      </c>
      <c r="X28" s="82">
        <v>172</v>
      </c>
      <c r="Y28" s="100">
        <f t="shared" si="0"/>
        <v>7.558139534883721</v>
      </c>
      <c r="Z28" s="101">
        <f t="shared" si="1"/>
        <v>9.30232558139535</v>
      </c>
    </row>
    <row r="29" spans="1:26" ht="12.75">
      <c r="A29" s="3" t="s">
        <v>23</v>
      </c>
      <c r="B29" s="19">
        <v>16</v>
      </c>
      <c r="C29" s="29">
        <v>30</v>
      </c>
      <c r="D29" s="29">
        <v>19</v>
      </c>
      <c r="E29" s="40">
        <f>абс!AJ29</f>
        <v>16</v>
      </c>
      <c r="F29" s="113">
        <v>51</v>
      </c>
      <c r="G29" s="25">
        <v>16</v>
      </c>
      <c r="H29" s="25">
        <v>30</v>
      </c>
      <c r="I29" s="25">
        <v>12</v>
      </c>
      <c r="J29" s="25">
        <v>17</v>
      </c>
      <c r="K29" s="25">
        <v>2</v>
      </c>
      <c r="L29" s="25">
        <v>3</v>
      </c>
      <c r="M29" s="25">
        <v>5</v>
      </c>
      <c r="N29" s="27">
        <v>7</v>
      </c>
      <c r="O29" s="29">
        <v>10</v>
      </c>
      <c r="P29" s="29">
        <v>12</v>
      </c>
      <c r="Q29" s="27">
        <v>15</v>
      </c>
      <c r="R29" s="25">
        <v>15</v>
      </c>
      <c r="S29" s="81">
        <f>абс!AL29</f>
        <v>15</v>
      </c>
      <c r="T29" s="25"/>
      <c r="U29" s="25"/>
      <c r="V29" s="82"/>
      <c r="W29" s="189">
        <v>127</v>
      </c>
      <c r="X29" s="82">
        <v>113</v>
      </c>
      <c r="Y29" s="100">
        <f t="shared" si="0"/>
        <v>13.274336283185841</v>
      </c>
      <c r="Z29" s="101">
        <f t="shared" si="1"/>
        <v>14.15929203539823</v>
      </c>
    </row>
    <row r="30" spans="1:26" ht="12.75">
      <c r="A30" s="3" t="s">
        <v>24</v>
      </c>
      <c r="B30" s="19">
        <v>32</v>
      </c>
      <c r="C30" s="29">
        <v>13</v>
      </c>
      <c r="D30" s="29">
        <v>21</v>
      </c>
      <c r="E30" s="40">
        <f>абс!AJ30</f>
        <v>19</v>
      </c>
      <c r="F30" s="113">
        <v>34</v>
      </c>
      <c r="G30" s="25">
        <v>29</v>
      </c>
      <c r="H30" s="25">
        <v>12</v>
      </c>
      <c r="I30" s="25">
        <v>10</v>
      </c>
      <c r="J30" s="25">
        <v>18</v>
      </c>
      <c r="K30" s="25"/>
      <c r="L30" s="25">
        <v>1</v>
      </c>
      <c r="M30" s="25">
        <v>3</v>
      </c>
      <c r="N30" s="27">
        <v>4</v>
      </c>
      <c r="O30" s="29">
        <v>9</v>
      </c>
      <c r="P30" s="29">
        <v>11</v>
      </c>
      <c r="Q30" s="27">
        <v>13</v>
      </c>
      <c r="R30" s="25">
        <v>16</v>
      </c>
      <c r="S30" s="81">
        <f>абс!AL30</f>
        <v>16</v>
      </c>
      <c r="T30" s="25"/>
      <c r="U30" s="25"/>
      <c r="V30" s="82"/>
      <c r="W30" s="189">
        <v>233</v>
      </c>
      <c r="X30" s="82">
        <v>209</v>
      </c>
      <c r="Y30" s="100">
        <f t="shared" si="0"/>
        <v>7.655502392344498</v>
      </c>
      <c r="Z30" s="101">
        <f t="shared" si="1"/>
        <v>9.090909090909092</v>
      </c>
    </row>
    <row r="31" spans="1:26" ht="12.75">
      <c r="A31" s="3" t="s">
        <v>25</v>
      </c>
      <c r="B31" s="19">
        <v>39</v>
      </c>
      <c r="C31" s="29">
        <v>19</v>
      </c>
      <c r="D31" s="29">
        <v>23</v>
      </c>
      <c r="E31" s="40">
        <f>абс!AJ31</f>
        <v>18</v>
      </c>
      <c r="F31" s="113">
        <v>56</v>
      </c>
      <c r="G31" s="25">
        <v>35</v>
      </c>
      <c r="H31" s="25">
        <v>11</v>
      </c>
      <c r="I31" s="25">
        <v>15</v>
      </c>
      <c r="J31" s="25">
        <v>23</v>
      </c>
      <c r="K31" s="25">
        <v>1</v>
      </c>
      <c r="L31" s="25">
        <v>2</v>
      </c>
      <c r="M31" s="25">
        <v>3</v>
      </c>
      <c r="N31" s="27">
        <v>3</v>
      </c>
      <c r="O31" s="29">
        <v>4</v>
      </c>
      <c r="P31" s="29">
        <v>7</v>
      </c>
      <c r="Q31" s="27">
        <v>12</v>
      </c>
      <c r="R31" s="25">
        <v>16</v>
      </c>
      <c r="S31" s="81">
        <f>абс!AL31</f>
        <v>17</v>
      </c>
      <c r="T31" s="25"/>
      <c r="U31" s="25"/>
      <c r="V31" s="82"/>
      <c r="W31" s="189">
        <v>158</v>
      </c>
      <c r="X31" s="82">
        <v>173</v>
      </c>
      <c r="Y31" s="100">
        <f t="shared" si="0"/>
        <v>9.826589595375722</v>
      </c>
      <c r="Z31" s="101">
        <f t="shared" si="1"/>
        <v>10.404624277456648</v>
      </c>
    </row>
    <row r="32" spans="1:26" ht="12.75">
      <c r="A32" s="3" t="s">
        <v>27</v>
      </c>
      <c r="B32" s="19">
        <v>402</v>
      </c>
      <c r="C32" s="25">
        <v>246</v>
      </c>
      <c r="D32" s="41">
        <v>299</v>
      </c>
      <c r="E32" s="40">
        <f>абс!AJ33</f>
        <v>310</v>
      </c>
      <c r="F32" s="113">
        <v>181</v>
      </c>
      <c r="G32" s="25">
        <v>315</v>
      </c>
      <c r="H32" s="25">
        <v>138</v>
      </c>
      <c r="I32" s="25">
        <v>219</v>
      </c>
      <c r="J32" s="25">
        <v>182</v>
      </c>
      <c r="K32" s="25">
        <v>15</v>
      </c>
      <c r="L32" s="25">
        <v>41</v>
      </c>
      <c r="M32" s="25">
        <v>62</v>
      </c>
      <c r="N32" s="25">
        <v>91</v>
      </c>
      <c r="O32" s="29">
        <v>111</v>
      </c>
      <c r="P32" s="29">
        <v>130</v>
      </c>
      <c r="Q32" s="25">
        <v>160</v>
      </c>
      <c r="R32" s="25">
        <v>190</v>
      </c>
      <c r="S32" s="25">
        <f>абс!AL33</f>
        <v>219</v>
      </c>
      <c r="T32" s="25"/>
      <c r="U32" s="25"/>
      <c r="V32" s="82"/>
      <c r="W32" s="189">
        <v>5217</v>
      </c>
      <c r="X32" s="82">
        <v>5298</v>
      </c>
      <c r="Y32" s="100">
        <f t="shared" si="0"/>
        <v>4.133635334088336</v>
      </c>
      <c r="Z32" s="101">
        <f t="shared" si="1"/>
        <v>5.85126462816157</v>
      </c>
    </row>
    <row r="33" spans="1:26" ht="12.75">
      <c r="A33" s="3" t="s">
        <v>28</v>
      </c>
      <c r="B33" s="19">
        <v>134</v>
      </c>
      <c r="C33" s="25">
        <v>97</v>
      </c>
      <c r="D33" s="41">
        <v>50</v>
      </c>
      <c r="E33" s="40">
        <f>абс!AJ34</f>
        <v>45</v>
      </c>
      <c r="F33" s="113">
        <v>151</v>
      </c>
      <c r="G33" s="25">
        <v>125</v>
      </c>
      <c r="H33" s="25">
        <v>91</v>
      </c>
      <c r="I33" s="25">
        <v>34</v>
      </c>
      <c r="J33" s="25">
        <v>43</v>
      </c>
      <c r="K33" s="25">
        <v>7</v>
      </c>
      <c r="L33" s="25">
        <v>14</v>
      </c>
      <c r="M33" s="25">
        <v>21</v>
      </c>
      <c r="N33" s="25">
        <v>23</v>
      </c>
      <c r="O33" s="29">
        <v>26</v>
      </c>
      <c r="P33" s="29">
        <v>30</v>
      </c>
      <c r="Q33" s="25">
        <v>32</v>
      </c>
      <c r="R33" s="25">
        <v>35</v>
      </c>
      <c r="S33" s="25">
        <f>абс!AL34</f>
        <v>38</v>
      </c>
      <c r="T33" s="25"/>
      <c r="U33" s="25"/>
      <c r="V33" s="82"/>
      <c r="W33" s="189">
        <v>911</v>
      </c>
      <c r="X33" s="82">
        <v>907</v>
      </c>
      <c r="Y33" s="100">
        <f t="shared" si="0"/>
        <v>4.189636163175304</v>
      </c>
      <c r="Z33" s="101">
        <f t="shared" si="1"/>
        <v>4.961411245865491</v>
      </c>
    </row>
    <row r="34" spans="1:26" ht="12.75">
      <c r="A34" s="3" t="s">
        <v>29</v>
      </c>
      <c r="B34" s="19">
        <v>113</v>
      </c>
      <c r="C34" s="25">
        <v>114</v>
      </c>
      <c r="D34" s="41">
        <v>87</v>
      </c>
      <c r="E34" s="40">
        <f>абс!AJ35</f>
        <v>86</v>
      </c>
      <c r="F34" s="113">
        <v>162</v>
      </c>
      <c r="G34" s="25">
        <v>108</v>
      </c>
      <c r="H34" s="25">
        <v>106</v>
      </c>
      <c r="I34" s="25">
        <v>64</v>
      </c>
      <c r="J34" s="25">
        <v>83</v>
      </c>
      <c r="K34" s="25">
        <v>6</v>
      </c>
      <c r="L34" s="25">
        <v>16</v>
      </c>
      <c r="M34" s="25">
        <v>24</v>
      </c>
      <c r="N34" s="25">
        <v>33</v>
      </c>
      <c r="O34" s="29">
        <v>48</v>
      </c>
      <c r="P34" s="29">
        <v>54</v>
      </c>
      <c r="Q34" s="25">
        <v>60</v>
      </c>
      <c r="R34" s="25">
        <v>64</v>
      </c>
      <c r="S34" s="25">
        <f>абс!AL35</f>
        <v>74</v>
      </c>
      <c r="T34" s="25"/>
      <c r="U34" s="25"/>
      <c r="V34" s="82"/>
      <c r="W34" s="189">
        <v>912</v>
      </c>
      <c r="X34" s="82">
        <v>882</v>
      </c>
      <c r="Y34" s="100">
        <f t="shared" si="0"/>
        <v>8.390022675736962</v>
      </c>
      <c r="Z34" s="101">
        <f t="shared" si="1"/>
        <v>9.750566893424036</v>
      </c>
    </row>
    <row r="35" spans="1:26" ht="12.75">
      <c r="A35" s="3" t="s">
        <v>30</v>
      </c>
      <c r="B35" s="19">
        <v>68</v>
      </c>
      <c r="C35" s="25">
        <v>31</v>
      </c>
      <c r="D35" s="41">
        <v>40</v>
      </c>
      <c r="E35" s="40">
        <f>абс!AJ36</f>
        <v>24</v>
      </c>
      <c r="F35" s="113">
        <v>73</v>
      </c>
      <c r="G35" s="25">
        <v>63</v>
      </c>
      <c r="H35" s="25">
        <v>25</v>
      </c>
      <c r="I35" s="25">
        <v>19</v>
      </c>
      <c r="J35" s="25">
        <v>36</v>
      </c>
      <c r="K35" s="25">
        <v>2</v>
      </c>
      <c r="L35" s="25">
        <v>3</v>
      </c>
      <c r="M35" s="25">
        <v>7</v>
      </c>
      <c r="N35" s="25">
        <v>9</v>
      </c>
      <c r="O35" s="29">
        <v>15</v>
      </c>
      <c r="P35" s="29">
        <v>16</v>
      </c>
      <c r="Q35" s="25">
        <v>18</v>
      </c>
      <c r="R35" s="25">
        <v>20</v>
      </c>
      <c r="S35" s="25">
        <f>абс!AL36</f>
        <v>23</v>
      </c>
      <c r="T35" s="25"/>
      <c r="U35" s="25"/>
      <c r="V35" s="82"/>
      <c r="W35" s="189">
        <v>418</v>
      </c>
      <c r="X35" s="82">
        <v>370</v>
      </c>
      <c r="Y35" s="100">
        <f t="shared" si="0"/>
        <v>6.216216216216216</v>
      </c>
      <c r="Z35" s="101">
        <f t="shared" si="1"/>
        <v>6.486486486486487</v>
      </c>
    </row>
    <row r="36" spans="1:26" ht="12.75">
      <c r="A36" s="3" t="s">
        <v>31</v>
      </c>
      <c r="B36" s="19">
        <v>141</v>
      </c>
      <c r="C36" s="25">
        <v>101</v>
      </c>
      <c r="D36" s="41">
        <v>96</v>
      </c>
      <c r="E36" s="40">
        <f>абс!AJ37</f>
        <v>80</v>
      </c>
      <c r="F36" s="113">
        <v>84</v>
      </c>
      <c r="G36" s="25">
        <v>128</v>
      </c>
      <c r="H36" s="25">
        <v>84</v>
      </c>
      <c r="I36" s="25">
        <v>62</v>
      </c>
      <c r="J36" s="25">
        <v>78</v>
      </c>
      <c r="K36" s="25">
        <v>5</v>
      </c>
      <c r="L36" s="25">
        <v>11</v>
      </c>
      <c r="M36" s="25">
        <v>18</v>
      </c>
      <c r="N36" s="25">
        <v>25</v>
      </c>
      <c r="O36" s="29">
        <v>37</v>
      </c>
      <c r="P36" s="29">
        <v>46</v>
      </c>
      <c r="Q36" s="25">
        <v>59</v>
      </c>
      <c r="R36" s="25">
        <v>67</v>
      </c>
      <c r="S36" s="25">
        <f>абс!AL37</f>
        <v>71</v>
      </c>
      <c r="T36" s="25"/>
      <c r="U36" s="25"/>
      <c r="V36" s="82"/>
      <c r="W36" s="189">
        <v>938</v>
      </c>
      <c r="X36" s="82">
        <v>949</v>
      </c>
      <c r="Y36" s="100">
        <f t="shared" si="0"/>
        <v>7.481559536354057</v>
      </c>
      <c r="Z36" s="101">
        <f t="shared" si="1"/>
        <v>8.429926238145416</v>
      </c>
    </row>
    <row r="37" spans="1:26" ht="12.75">
      <c r="A37" s="3"/>
      <c r="B37" s="14"/>
      <c r="C37" s="15"/>
      <c r="D37" s="125"/>
      <c r="E37" s="17"/>
      <c r="F37" s="114"/>
      <c r="G37" s="60"/>
      <c r="H37" s="60"/>
      <c r="I37" s="60"/>
      <c r="J37" s="60"/>
      <c r="K37" s="60"/>
      <c r="L37" s="60"/>
      <c r="M37" s="60"/>
      <c r="N37" s="60"/>
      <c r="O37" s="73"/>
      <c r="P37" s="73"/>
      <c r="Q37" s="60"/>
      <c r="R37" s="60"/>
      <c r="S37" s="81"/>
      <c r="T37" s="25"/>
      <c r="U37" s="25"/>
      <c r="V37" s="82"/>
      <c r="W37" s="189"/>
      <c r="X37" s="82"/>
      <c r="Y37" s="100"/>
      <c r="Z37" s="101"/>
    </row>
    <row r="38" spans="1:26" ht="13.5" thickBot="1">
      <c r="A38" s="4" t="s">
        <v>34</v>
      </c>
      <c r="B38" s="16">
        <f aca="true" t="shared" si="2" ref="B38:V38">SUM(B7:B36)</f>
        <v>1734</v>
      </c>
      <c r="C38" s="35">
        <f t="shared" si="2"/>
        <v>1175</v>
      </c>
      <c r="D38" s="126">
        <v>1054</v>
      </c>
      <c r="E38" s="43">
        <f>SUM(E7:E36)</f>
        <v>949</v>
      </c>
      <c r="F38" s="115">
        <f t="shared" si="2"/>
        <v>1831</v>
      </c>
      <c r="G38" s="35">
        <f t="shared" si="2"/>
        <v>1531</v>
      </c>
      <c r="H38" s="35">
        <f t="shared" si="2"/>
        <v>944</v>
      </c>
      <c r="I38" s="35">
        <v>787</v>
      </c>
      <c r="J38" s="35">
        <v>840</v>
      </c>
      <c r="K38" s="35">
        <f t="shared" si="2"/>
        <v>84</v>
      </c>
      <c r="L38" s="35">
        <f t="shared" si="2"/>
        <v>165</v>
      </c>
      <c r="M38" s="35">
        <f t="shared" si="2"/>
        <v>259</v>
      </c>
      <c r="N38" s="35">
        <f t="shared" si="2"/>
        <v>345</v>
      </c>
      <c r="O38" s="35">
        <f t="shared" si="2"/>
        <v>444</v>
      </c>
      <c r="P38" s="35">
        <v>516</v>
      </c>
      <c r="Q38" s="35">
        <v>605</v>
      </c>
      <c r="R38" s="35">
        <v>687</v>
      </c>
      <c r="S38" s="35">
        <f t="shared" si="2"/>
        <v>761</v>
      </c>
      <c r="T38" s="35">
        <f t="shared" si="2"/>
        <v>0</v>
      </c>
      <c r="U38" s="35">
        <f t="shared" si="2"/>
        <v>0</v>
      </c>
      <c r="V38" s="126">
        <f t="shared" si="2"/>
        <v>0</v>
      </c>
      <c r="W38" s="287">
        <f>SUM(W7:W36)</f>
        <v>13692</v>
      </c>
      <c r="X38" s="115">
        <f>SUM(X7:X36)</f>
        <v>13827</v>
      </c>
      <c r="Y38" s="148">
        <f t="shared" si="0"/>
        <v>5.503724596803356</v>
      </c>
      <c r="Z38" s="248">
        <f t="shared" si="1"/>
        <v>6.863383235698271</v>
      </c>
    </row>
    <row r="39" spans="13:24" ht="12.75">
      <c r="M39" s="67"/>
      <c r="N39" s="67"/>
      <c r="O39" s="67"/>
      <c r="P39" s="67"/>
      <c r="Q39" s="67"/>
      <c r="R39" s="67"/>
      <c r="S39" s="67"/>
      <c r="T39" s="67"/>
      <c r="U39" s="67"/>
      <c r="V39" s="68"/>
      <c r="W39" s="68"/>
      <c r="X39" s="67"/>
    </row>
    <row r="40" spans="1:24" ht="20.25" customHeight="1">
      <c r="A40" s="365" t="s">
        <v>89</v>
      </c>
      <c r="B40" s="365"/>
      <c r="C40" s="365"/>
      <c r="D40" s="365"/>
      <c r="E40" s="365"/>
      <c r="F40" s="365"/>
      <c r="G40" s="365"/>
      <c r="H40" s="365"/>
      <c r="I40" s="365"/>
      <c r="J40" s="365"/>
      <c r="K40" s="365"/>
      <c r="M40" s="67"/>
      <c r="N40" s="67"/>
      <c r="O40" s="67"/>
      <c r="P40" s="67"/>
      <c r="Q40" s="67"/>
      <c r="R40" s="67" t="s">
        <v>80</v>
      </c>
      <c r="S40" s="67"/>
      <c r="T40" s="67"/>
      <c r="U40" s="67"/>
      <c r="V40" s="68"/>
      <c r="W40" s="68">
        <f>W35+W23</f>
        <v>682</v>
      </c>
      <c r="X40" s="68">
        <f>X35+X23</f>
        <v>635</v>
      </c>
    </row>
    <row r="41" spans="13:24" ht="13.5" thickBot="1">
      <c r="M41" s="67"/>
      <c r="N41" s="67"/>
      <c r="O41" s="67"/>
      <c r="P41" s="67"/>
      <c r="Q41" s="67"/>
      <c r="R41" s="67" t="s">
        <v>81</v>
      </c>
      <c r="S41" s="67"/>
      <c r="T41" s="67"/>
      <c r="U41" s="67"/>
      <c r="V41" s="69"/>
      <c r="W41" s="69">
        <f>W34+W11</f>
        <v>1109</v>
      </c>
      <c r="X41" s="69">
        <f>X34+X11</f>
        <v>1105</v>
      </c>
    </row>
    <row r="42" spans="1:24" ht="13.5" thickBot="1">
      <c r="A42" s="309" t="s">
        <v>0</v>
      </c>
      <c r="B42" s="305" t="s">
        <v>46</v>
      </c>
      <c r="C42" s="306"/>
      <c r="D42" s="306"/>
      <c r="E42" s="316"/>
      <c r="R42" t="s">
        <v>82</v>
      </c>
      <c r="W42">
        <f>W33+W10</f>
        <v>1116</v>
      </c>
      <c r="X42">
        <f>X33+X10</f>
        <v>1130</v>
      </c>
    </row>
    <row r="43" spans="1:23" ht="13.5" thickBot="1">
      <c r="A43" s="310"/>
      <c r="B43" s="318"/>
      <c r="C43" s="319"/>
      <c r="D43" s="319"/>
      <c r="E43" s="319"/>
      <c r="F43" s="366" t="s">
        <v>53</v>
      </c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8"/>
      <c r="W43" s="68"/>
    </row>
    <row r="44" spans="1:23" ht="13.5" thickBot="1">
      <c r="A44" s="311"/>
      <c r="B44" s="59">
        <v>2015</v>
      </c>
      <c r="C44" s="61">
        <v>2016</v>
      </c>
      <c r="D44" s="34">
        <v>2017</v>
      </c>
      <c r="E44" s="34" t="s">
        <v>70</v>
      </c>
      <c r="F44" s="83">
        <v>2013</v>
      </c>
      <c r="G44" s="84">
        <v>2014</v>
      </c>
      <c r="H44" s="85">
        <v>2015</v>
      </c>
      <c r="I44" s="84">
        <v>2016</v>
      </c>
      <c r="J44" s="84">
        <v>2017</v>
      </c>
      <c r="K44" s="86" t="s">
        <v>62</v>
      </c>
      <c r="L44" s="86" t="s">
        <v>63</v>
      </c>
      <c r="M44" s="86" t="s">
        <v>64</v>
      </c>
      <c r="N44" s="86" t="s">
        <v>65</v>
      </c>
      <c r="O44" s="86" t="s">
        <v>66</v>
      </c>
      <c r="P44" s="86" t="s">
        <v>67</v>
      </c>
      <c r="Q44" s="86" t="s">
        <v>68</v>
      </c>
      <c r="R44" s="86" t="s">
        <v>69</v>
      </c>
      <c r="S44" s="70" t="s">
        <v>70</v>
      </c>
      <c r="T44" s="70" t="s">
        <v>71</v>
      </c>
      <c r="U44" s="86" t="s">
        <v>72</v>
      </c>
      <c r="V44" s="96" t="s">
        <v>73</v>
      </c>
      <c r="W44" s="67"/>
    </row>
    <row r="45" spans="1:23" ht="12.75">
      <c r="A45" s="26" t="s">
        <v>1</v>
      </c>
      <c r="B45" s="37">
        <v>196.33169723585638</v>
      </c>
      <c r="C45" s="38">
        <v>109.32375449008278</v>
      </c>
      <c r="D45" s="8">
        <v>138.3788386822077</v>
      </c>
      <c r="E45" s="8">
        <f>'на 100 тыс'!AL7</f>
        <v>157.9953805661492</v>
      </c>
      <c r="F45" s="7">
        <v>250.48563541560168</v>
      </c>
      <c r="G45" s="8">
        <v>185.99845001291655</v>
      </c>
      <c r="H45" s="8">
        <v>109.32375449008278</v>
      </c>
      <c r="I45" s="36">
        <v>121.1</v>
      </c>
      <c r="J45" s="36">
        <v>127.73431262973016</v>
      </c>
      <c r="K45" s="36">
        <v>250.65729948374045</v>
      </c>
      <c r="L45" s="8">
        <v>164.61759540156476</v>
      </c>
      <c r="M45" s="8">
        <v>130.71923510769727</v>
      </c>
      <c r="N45" s="8">
        <v>163.39904388462156</v>
      </c>
      <c r="O45" s="8">
        <v>168.77585002954288</v>
      </c>
      <c r="P45" s="8">
        <v>118.08504976315929</v>
      </c>
      <c r="Q45" s="8">
        <v>147.99376913573616</v>
      </c>
      <c r="R45" s="8">
        <v>122.08733952838803</v>
      </c>
      <c r="S45" s="8">
        <f>'на 100 тыс'!AN7</f>
        <v>143.63216415104472</v>
      </c>
      <c r="T45" s="8"/>
      <c r="U45" s="8"/>
      <c r="V45" s="21"/>
      <c r="W45" s="249"/>
    </row>
    <row r="46" spans="1:23" ht="12.75">
      <c r="A46" s="3" t="s">
        <v>2</v>
      </c>
      <c r="B46" s="9">
        <v>216.3974398049375</v>
      </c>
      <c r="C46" s="10">
        <v>126.82504330611235</v>
      </c>
      <c r="D46" s="8">
        <v>114.98658489842852</v>
      </c>
      <c r="E46" s="8">
        <f>'на 100 тыс'!AL8</f>
        <v>116.81012166709812</v>
      </c>
      <c r="F46" s="9">
        <v>328.9768818972994</v>
      </c>
      <c r="G46" s="10">
        <v>182.8710758914965</v>
      </c>
      <c r="H46" s="8">
        <v>126.82504330611235</v>
      </c>
      <c r="I46" s="36">
        <v>106.8</v>
      </c>
      <c r="J46" s="36">
        <v>108.59844129296026</v>
      </c>
      <c r="K46" s="36">
        <v>263.24900983774114</v>
      </c>
      <c r="L46" s="10">
        <v>177.8267535454197</v>
      </c>
      <c r="M46" s="10">
        <v>170.61869013719908</v>
      </c>
      <c r="N46" s="10">
        <v>147.6507895418069</v>
      </c>
      <c r="O46" s="10">
        <v>140.7778928294072</v>
      </c>
      <c r="P46" s="8">
        <v>103.0790852178357</v>
      </c>
      <c r="Q46" s="8">
        <v>117.01397877297438</v>
      </c>
      <c r="R46" s="8">
        <v>103.83121925964276</v>
      </c>
      <c r="S46" s="8">
        <f>'на 100 тыс'!AN8</f>
        <v>108.15752006212789</v>
      </c>
      <c r="T46" s="10"/>
      <c r="U46" s="10"/>
      <c r="V46" s="39"/>
      <c r="W46" s="249"/>
    </row>
    <row r="47" spans="1:23" ht="12.75">
      <c r="A47" s="3" t="s">
        <v>3</v>
      </c>
      <c r="B47" s="9">
        <v>203.03280248715183</v>
      </c>
      <c r="C47" s="10">
        <v>108.54990102803141</v>
      </c>
      <c r="D47" s="8">
        <v>83.9901796097687</v>
      </c>
      <c r="E47" s="8">
        <f>'на 100 тыс'!AL9</f>
        <v>140.0549954170486</v>
      </c>
      <c r="F47" s="9">
        <v>376.9791404875597</v>
      </c>
      <c r="G47" s="10">
        <v>177.65370217625784</v>
      </c>
      <c r="H47" s="8">
        <v>108.54990102803141</v>
      </c>
      <c r="I47" s="36">
        <v>83.5</v>
      </c>
      <c r="J47" s="36">
        <v>83.9901796097687</v>
      </c>
      <c r="K47" s="36">
        <v>152.13851918852563</v>
      </c>
      <c r="L47" s="10">
        <v>159.86561571262436</v>
      </c>
      <c r="M47" s="10">
        <v>132.77464973156998</v>
      </c>
      <c r="N47" s="10">
        <v>159.329579677884</v>
      </c>
      <c r="O47" s="10">
        <v>142.41848893544585</v>
      </c>
      <c r="P47" s="8">
        <v>91.21979583925572</v>
      </c>
      <c r="Q47" s="8">
        <v>124.0146654445463</v>
      </c>
      <c r="R47" s="8">
        <v>113.79468377635197</v>
      </c>
      <c r="S47" s="8">
        <f>'на 100 тыс'!AN9</f>
        <v>122.54812098991749</v>
      </c>
      <c r="T47" s="10"/>
      <c r="U47" s="10"/>
      <c r="V47" s="39"/>
      <c r="W47" s="249"/>
    </row>
    <row r="48" spans="1:23" ht="12.75">
      <c r="A48" s="3" t="s">
        <v>4</v>
      </c>
      <c r="B48" s="9">
        <v>60.75334143377886</v>
      </c>
      <c r="C48" s="10">
        <v>77.95831281798786</v>
      </c>
      <c r="D48" s="8">
        <v>28.868360277136258</v>
      </c>
      <c r="E48" s="8">
        <f>'на 100 тыс'!AL10</f>
        <v>22.034526801532692</v>
      </c>
      <c r="F48" s="9">
        <v>20.350848630387887</v>
      </c>
      <c r="G48" s="10">
        <v>56.70311867152694</v>
      </c>
      <c r="H48" s="8">
        <v>77.95831281798786</v>
      </c>
      <c r="I48" s="36">
        <v>32.9</v>
      </c>
      <c r="J48" s="36">
        <v>24.744308808973937</v>
      </c>
      <c r="K48" s="36">
        <v>0</v>
      </c>
      <c r="L48" s="10">
        <v>0</v>
      </c>
      <c r="M48" s="10">
        <v>16.711301553294053</v>
      </c>
      <c r="N48" s="10">
        <v>12.533476164970539</v>
      </c>
      <c r="O48" s="10">
        <v>9.958386551852003</v>
      </c>
      <c r="P48" s="8">
        <v>16.63642362256681</v>
      </c>
      <c r="Q48" s="8">
        <v>7.094886902064191</v>
      </c>
      <c r="R48" s="8">
        <v>5.508631700383173</v>
      </c>
      <c r="S48" s="8">
        <f>'на 100 тыс'!AN10</f>
        <v>11.017263400766346</v>
      </c>
      <c r="T48" s="10"/>
      <c r="U48" s="10"/>
      <c r="V48" s="39"/>
      <c r="W48" s="249"/>
    </row>
    <row r="49" spans="1:23" ht="12.75">
      <c r="A49" s="3" t="s">
        <v>5</v>
      </c>
      <c r="B49" s="9">
        <v>204.49897750511246</v>
      </c>
      <c r="C49" s="10">
        <v>128.3996731644683</v>
      </c>
      <c r="D49" s="8">
        <v>79.44753407076942</v>
      </c>
      <c r="E49" s="8">
        <f>'на 100 тыс'!AL11</f>
        <v>159.59665766161964</v>
      </c>
      <c r="F49" s="9">
        <v>192.79841224836971</v>
      </c>
      <c r="G49" s="10">
        <v>204.49897750511246</v>
      </c>
      <c r="H49" s="8">
        <v>128.3996731644683</v>
      </c>
      <c r="I49" s="36">
        <v>77.3</v>
      </c>
      <c r="J49" s="36">
        <v>61.113487746745704</v>
      </c>
      <c r="K49" s="36">
        <v>143.91004094603676</v>
      </c>
      <c r="L49" s="10">
        <v>113.41441056041069</v>
      </c>
      <c r="M49" s="10">
        <v>178.3753219827857</v>
      </c>
      <c r="N49" s="10">
        <v>191.11641641012753</v>
      </c>
      <c r="O49" s="10">
        <v>167.0352453351762</v>
      </c>
      <c r="P49" s="8">
        <v>73.95954287111165</v>
      </c>
      <c r="Q49" s="8">
        <v>162.2793239932148</v>
      </c>
      <c r="R49" s="8">
        <v>125.997361311805</v>
      </c>
      <c r="S49" s="8">
        <f>'на 100 тыс'!AN11</f>
        <v>134.39718539925866</v>
      </c>
      <c r="T49" s="10"/>
      <c r="U49" s="10"/>
      <c r="V49" s="39"/>
      <c r="W49" s="249"/>
    </row>
    <row r="50" spans="1:23" ht="12.75">
      <c r="A50" s="3" t="s">
        <v>6</v>
      </c>
      <c r="B50" s="9">
        <v>125.81493766441724</v>
      </c>
      <c r="C50" s="10">
        <v>105.33707865168539</v>
      </c>
      <c r="D50" s="8">
        <v>60.23370678231538</v>
      </c>
      <c r="E50" s="8">
        <f>'на 100 тыс'!AL12</f>
        <v>65.72446847732579</v>
      </c>
      <c r="F50" s="9">
        <v>472.60042759086303</v>
      </c>
      <c r="G50" s="10">
        <v>125.81493766441724</v>
      </c>
      <c r="H50" s="8">
        <v>105.33707865168539</v>
      </c>
      <c r="I50" s="36">
        <v>94.7</v>
      </c>
      <c r="J50" s="36">
        <v>60.23370678231538</v>
      </c>
      <c r="K50" s="36">
        <v>141.83833273099626</v>
      </c>
      <c r="L50" s="10">
        <v>149.04228406216117</v>
      </c>
      <c r="M50" s="10">
        <v>99.69276145999754</v>
      </c>
      <c r="N50" s="10">
        <v>74.76957109499814</v>
      </c>
      <c r="O50" s="10">
        <v>59.40764409487525</v>
      </c>
      <c r="P50" s="8">
        <v>121.49138657993012</v>
      </c>
      <c r="Q50" s="8">
        <v>63.487771906107895</v>
      </c>
      <c r="R50" s="8">
        <v>49.29335135799434</v>
      </c>
      <c r="S50" s="8">
        <f>'на 100 тыс'!AN12</f>
        <v>49.29335135799434</v>
      </c>
      <c r="T50" s="10"/>
      <c r="U50" s="10"/>
      <c r="V50" s="39"/>
      <c r="W50" s="249"/>
    </row>
    <row r="51" spans="1:23" ht="12.75">
      <c r="A51" s="3" t="s">
        <v>7</v>
      </c>
      <c r="B51" s="9">
        <v>293.0880078156802</v>
      </c>
      <c r="C51" s="10">
        <v>73.90376088027591</v>
      </c>
      <c r="D51" s="8">
        <v>82.82945415389713</v>
      </c>
      <c r="E51" s="8">
        <f>'на 100 тыс'!AL13</f>
        <v>123.14326383655698</v>
      </c>
      <c r="F51" s="9">
        <v>384.86209108402824</v>
      </c>
      <c r="G51" s="10">
        <v>293.0880078156802</v>
      </c>
      <c r="H51" s="8">
        <v>73.90376088027591</v>
      </c>
      <c r="I51" s="36">
        <v>57.8</v>
      </c>
      <c r="J51" s="36">
        <v>82.82945415389713</v>
      </c>
      <c r="K51" s="36">
        <v>487.6169966039924</v>
      </c>
      <c r="L51" s="10">
        <v>256.19150169800383</v>
      </c>
      <c r="M51" s="10">
        <v>169.8065812609897</v>
      </c>
      <c r="N51" s="10">
        <v>127.35493594574226</v>
      </c>
      <c r="O51" s="10">
        <v>121.42677719166038</v>
      </c>
      <c r="P51" s="8">
        <v>66.82680361136418</v>
      </c>
      <c r="Q51" s="8">
        <v>100.92941471991962</v>
      </c>
      <c r="R51" s="8">
        <v>89.5587373356778</v>
      </c>
      <c r="S51" s="8">
        <f>'на 100 тыс'!AN13</f>
        <v>100.75357950263752</v>
      </c>
      <c r="T51" s="10"/>
      <c r="U51" s="10"/>
      <c r="V51" s="39"/>
      <c r="W51" s="249"/>
    </row>
    <row r="52" spans="1:23" ht="12.75">
      <c r="A52" s="3" t="s">
        <v>8</v>
      </c>
      <c r="B52" s="9">
        <v>41.664186655556215</v>
      </c>
      <c r="C52" s="10">
        <v>45.02476361999099</v>
      </c>
      <c r="D52" s="8">
        <v>37.49330476700589</v>
      </c>
      <c r="E52" s="8">
        <f>'на 100 тыс'!AL14</f>
        <v>36.991120128586864</v>
      </c>
      <c r="F52" s="9">
        <v>17.82001782001782</v>
      </c>
      <c r="G52" s="10">
        <v>23.80810666031784</v>
      </c>
      <c r="H52" s="8">
        <v>45.02476361999099</v>
      </c>
      <c r="I52" s="36">
        <v>29.2</v>
      </c>
      <c r="J52" s="36">
        <v>21.424745581146222</v>
      </c>
      <c r="K52" s="36">
        <v>15.765934654525974</v>
      </c>
      <c r="L52" s="10">
        <v>24.85002678093198</v>
      </c>
      <c r="M52" s="10">
        <v>21.374930831862137</v>
      </c>
      <c r="N52" s="10">
        <v>16.0311981238966</v>
      </c>
      <c r="O52" s="10">
        <v>19.106215909989196</v>
      </c>
      <c r="P52" s="8">
        <v>21.606855918585964</v>
      </c>
      <c r="Q52" s="8">
        <v>20.418434296856475</v>
      </c>
      <c r="R52" s="8">
        <v>19.376301019735976</v>
      </c>
      <c r="S52" s="8">
        <f>'на 100 тыс'!AN14</f>
        <v>21.137782930621064</v>
      </c>
      <c r="T52" s="10"/>
      <c r="U52" s="10"/>
      <c r="V52" s="39"/>
      <c r="W52" s="249"/>
    </row>
    <row r="53" spans="1:23" ht="12.75">
      <c r="A53" s="3" t="s">
        <v>9</v>
      </c>
      <c r="B53" s="9">
        <v>200.57766367137356</v>
      </c>
      <c r="C53" s="10">
        <v>99.58014856281623</v>
      </c>
      <c r="D53" s="8">
        <v>46.16805170821792</v>
      </c>
      <c r="E53" s="8">
        <f>'на 100 тыс'!AL15</f>
        <v>76.93593467419302</v>
      </c>
      <c r="F53" s="9">
        <v>212.07221058770511</v>
      </c>
      <c r="G53" s="10">
        <v>157.7877620881472</v>
      </c>
      <c r="H53" s="8">
        <v>99.58014856281623</v>
      </c>
      <c r="I53" s="36">
        <v>32.4</v>
      </c>
      <c r="J53" s="36">
        <v>29.87344522296453</v>
      </c>
      <c r="K53" s="36">
        <v>31.975449459562217</v>
      </c>
      <c r="L53" s="10">
        <v>33.599478572592474</v>
      </c>
      <c r="M53" s="10">
        <v>33.34246725489122</v>
      </c>
      <c r="N53" s="10">
        <v>25.00685044116841</v>
      </c>
      <c r="O53" s="10">
        <v>26.492026086479967</v>
      </c>
      <c r="P53" s="8">
        <v>27.38851773396339</v>
      </c>
      <c r="Q53" s="8">
        <v>33.03008713761166</v>
      </c>
      <c r="R53" s="8">
        <v>32.97254343179701</v>
      </c>
      <c r="S53" s="8">
        <f>'на 100 тыс'!AN15</f>
        <v>54.95423905299501</v>
      </c>
      <c r="T53" s="10"/>
      <c r="U53" s="10"/>
      <c r="V53" s="39"/>
      <c r="W53" s="249"/>
    </row>
    <row r="54" spans="1:23" ht="12.75">
      <c r="A54" s="3" t="s">
        <v>10</v>
      </c>
      <c r="B54" s="9">
        <v>161.7001617001617</v>
      </c>
      <c r="C54" s="10">
        <v>92.59795127032814</v>
      </c>
      <c r="D54" s="8">
        <v>124.01818933443572</v>
      </c>
      <c r="E54" s="8">
        <f>'на 100 тыс'!AL16</f>
        <v>136.29767330295036</v>
      </c>
      <c r="F54" s="9">
        <v>148.0553499231251</v>
      </c>
      <c r="G54" s="10">
        <v>155.92515592515593</v>
      </c>
      <c r="H54" s="8">
        <v>92.59795127032814</v>
      </c>
      <c r="I54" s="36">
        <v>75.7</v>
      </c>
      <c r="J54" s="36">
        <v>118.11256127089116</v>
      </c>
      <c r="K54" s="36">
        <v>208.59859446052087</v>
      </c>
      <c r="L54" s="10">
        <v>219.19329120651983</v>
      </c>
      <c r="M54" s="10">
        <v>170.25665627248742</v>
      </c>
      <c r="N54" s="10">
        <v>164.17606140561284</v>
      </c>
      <c r="O54" s="10">
        <v>173.9266011033821</v>
      </c>
      <c r="P54" s="8">
        <v>83.38156262918561</v>
      </c>
      <c r="Q54" s="8">
        <v>154.89325977452626</v>
      </c>
      <c r="R54" s="8">
        <v>120.26265291436795</v>
      </c>
      <c r="S54" s="8">
        <f>'на 100 тыс'!AN16</f>
        <v>128.28016310865914</v>
      </c>
      <c r="T54" s="10"/>
      <c r="U54" s="10"/>
      <c r="V54" s="39"/>
      <c r="W54" s="249"/>
    </row>
    <row r="55" spans="1:23" ht="12.75">
      <c r="A55" s="3" t="s">
        <v>11</v>
      </c>
      <c r="B55" s="9">
        <v>241.0883416566213</v>
      </c>
      <c r="C55" s="10">
        <v>105.46669010370891</v>
      </c>
      <c r="D55" s="8">
        <v>91.9709371838499</v>
      </c>
      <c r="E55" s="8">
        <f>'на 100 тыс'!AL17</f>
        <v>100.46965996618448</v>
      </c>
      <c r="F55" s="9">
        <v>414.0261934938741</v>
      </c>
      <c r="G55" s="10">
        <v>223.8677458240055</v>
      </c>
      <c r="H55" s="8">
        <v>105.46669010370891</v>
      </c>
      <c r="I55" s="36">
        <v>107.6</v>
      </c>
      <c r="J55" s="36">
        <v>91.9709371838499</v>
      </c>
      <c r="K55" s="36">
        <v>216.5731628805297</v>
      </c>
      <c r="L55" s="10">
        <v>227.57288696771818</v>
      </c>
      <c r="M55" s="10">
        <v>190.49408228442607</v>
      </c>
      <c r="N55" s="10">
        <v>200.0187863986474</v>
      </c>
      <c r="O55" s="10">
        <v>158.92353935750518</v>
      </c>
      <c r="P55" s="8">
        <v>74.20215211993009</v>
      </c>
      <c r="Q55" s="8">
        <v>113.22562464775503</v>
      </c>
      <c r="R55" s="8">
        <v>87.91095247041143</v>
      </c>
      <c r="S55" s="8">
        <f>'на 100 тыс'!AN17</f>
        <v>87.91095247041143</v>
      </c>
      <c r="T55" s="10"/>
      <c r="U55" s="10"/>
      <c r="V55" s="39"/>
      <c r="W55" s="249"/>
    </row>
    <row r="56" spans="1:23" ht="12.75">
      <c r="A56" s="3" t="s">
        <v>12</v>
      </c>
      <c r="B56" s="9">
        <v>205.77093953140346</v>
      </c>
      <c r="C56" s="10">
        <v>209.30453810293977</v>
      </c>
      <c r="D56" s="8">
        <v>93.04147691102297</v>
      </c>
      <c r="E56" s="8">
        <f>'на 100 тыс'!AL18</f>
        <v>132.5731284085275</v>
      </c>
      <c r="F56" s="9">
        <v>299.0430622009569</v>
      </c>
      <c r="G56" s="10">
        <v>177.71126595893935</v>
      </c>
      <c r="H56" s="8">
        <v>209.30453810293977</v>
      </c>
      <c r="I56" s="36">
        <v>120.4</v>
      </c>
      <c r="J56" s="36">
        <v>83.24763723617845</v>
      </c>
      <c r="K56" s="36">
        <v>115.3126683316194</v>
      </c>
      <c r="L56" s="10">
        <v>181.75407668576463</v>
      </c>
      <c r="M56" s="10">
        <v>180.98165592464056</v>
      </c>
      <c r="N56" s="10">
        <v>150.81804660386712</v>
      </c>
      <c r="O56" s="10">
        <v>143.79771938522558</v>
      </c>
      <c r="P56" s="8">
        <v>88.8937858087263</v>
      </c>
      <c r="Q56" s="8">
        <v>136.59890927119486</v>
      </c>
      <c r="R56" s="8">
        <v>112.68715914724838</v>
      </c>
      <c r="S56" s="8">
        <f>'на 100 тыс'!AN18</f>
        <v>119.31581556767476</v>
      </c>
      <c r="T56" s="10"/>
      <c r="U56" s="10"/>
      <c r="V56" s="39"/>
      <c r="W56" s="249"/>
    </row>
    <row r="57" spans="1:23" ht="12.75">
      <c r="A57" s="3" t="s">
        <v>13</v>
      </c>
      <c r="B57" s="9">
        <v>221.28447920955125</v>
      </c>
      <c r="C57" s="10">
        <v>123.29822758797842</v>
      </c>
      <c r="D57" s="8">
        <v>127.17926977902601</v>
      </c>
      <c r="E57" s="8">
        <f>'на 100 тыс'!AL19</f>
        <v>109.03604632197032</v>
      </c>
      <c r="F57" s="9">
        <v>398.44707805476094</v>
      </c>
      <c r="G57" s="10">
        <v>210.99217785096747</v>
      </c>
      <c r="H57" s="8">
        <v>123.29822758797842</v>
      </c>
      <c r="I57" s="36">
        <v>114.7</v>
      </c>
      <c r="J57" s="36">
        <v>127.17926977902601</v>
      </c>
      <c r="K57" s="36">
        <v>187.17609029728152</v>
      </c>
      <c r="L57" s="10">
        <v>98.34137035663187</v>
      </c>
      <c r="M57" s="10">
        <v>176.41494046648182</v>
      </c>
      <c r="N57" s="10">
        <v>181.92790735605936</v>
      </c>
      <c r="O57" s="10">
        <v>170.83129451421735</v>
      </c>
      <c r="P57" s="8">
        <v>96.1952201891108</v>
      </c>
      <c r="Q57" s="8">
        <v>121.7093459468276</v>
      </c>
      <c r="R57" s="8">
        <v>101.76697656717229</v>
      </c>
      <c r="S57" s="8">
        <f>'на 100 тыс'!AN19</f>
        <v>101.76697656717229</v>
      </c>
      <c r="T57" s="10"/>
      <c r="U57" s="10"/>
      <c r="V57" s="39"/>
      <c r="W57" s="249"/>
    </row>
    <row r="58" spans="1:23" ht="12.75">
      <c r="A58" s="3" t="s">
        <v>14</v>
      </c>
      <c r="B58" s="9">
        <v>161.7959348771362</v>
      </c>
      <c r="C58" s="10">
        <v>73.00031285848368</v>
      </c>
      <c r="D58" s="8">
        <v>137.69727783073827</v>
      </c>
      <c r="E58" s="8">
        <f>'на 100 тыс'!AL20</f>
        <v>143.87173141073927</v>
      </c>
      <c r="F58" s="9">
        <v>415.96513815984946</v>
      </c>
      <c r="G58" s="10">
        <v>141.57144301749418</v>
      </c>
      <c r="H58" s="8">
        <v>73.00031285848368</v>
      </c>
      <c r="I58" s="36">
        <v>41.8</v>
      </c>
      <c r="J58" s="36">
        <v>84.7367863573774</v>
      </c>
      <c r="K58" s="36">
        <v>124.71136532147017</v>
      </c>
      <c r="L58" s="10">
        <v>65.52272005084207</v>
      </c>
      <c r="M58" s="10">
        <v>130.9372646077693</v>
      </c>
      <c r="N58" s="10">
        <v>163.67158075971162</v>
      </c>
      <c r="O58" s="10">
        <v>182.06176692133863</v>
      </c>
      <c r="P58" s="8">
        <v>64.09278678106132</v>
      </c>
      <c r="Q58" s="8">
        <v>129.7105348111482</v>
      </c>
      <c r="R58" s="8">
        <v>100.71021198751748</v>
      </c>
      <c r="S58" s="8">
        <f>'на 100 тыс'!AN20</f>
        <v>115.09738512859141</v>
      </c>
      <c r="T58" s="10"/>
      <c r="U58" s="10"/>
      <c r="V58" s="39"/>
      <c r="W58" s="249"/>
    </row>
    <row r="59" spans="1:23" ht="12.75">
      <c r="A59" s="3" t="s">
        <v>15</v>
      </c>
      <c r="B59" s="9">
        <v>240.96385542168676</v>
      </c>
      <c r="C59" s="10">
        <v>202.27829234536358</v>
      </c>
      <c r="D59" s="8">
        <v>55.53087516659262</v>
      </c>
      <c r="E59" s="8">
        <f>'на 100 тыс'!AL21</f>
        <v>180.22916198607055</v>
      </c>
      <c r="F59" s="9">
        <v>163.04901661061857</v>
      </c>
      <c r="G59" s="10">
        <v>230.48716605552644</v>
      </c>
      <c r="H59" s="8">
        <v>202.27829234536358</v>
      </c>
      <c r="I59" s="36">
        <v>76.2</v>
      </c>
      <c r="J59" s="36">
        <v>55.53087516659262</v>
      </c>
      <c r="K59" s="36">
        <v>261.5282096845846</v>
      </c>
      <c r="L59" s="10">
        <v>137.4055975122168</v>
      </c>
      <c r="M59" s="10">
        <v>91.1255897551112</v>
      </c>
      <c r="N59" s="10">
        <v>68.3441923163334</v>
      </c>
      <c r="O59" s="10">
        <v>81.4536059312514</v>
      </c>
      <c r="P59" s="8">
        <v>112.00577521101731</v>
      </c>
      <c r="Q59" s="8">
        <v>116.0638058863177</v>
      </c>
      <c r="R59" s="8">
        <v>105.13367782520783</v>
      </c>
      <c r="S59" s="8">
        <f>'на 100 тыс'!AN21</f>
        <v>120.15277465738036</v>
      </c>
      <c r="T59" s="10"/>
      <c r="U59" s="10"/>
      <c r="V59" s="39"/>
      <c r="W59" s="249"/>
    </row>
    <row r="60" spans="1:23" ht="12.75">
      <c r="A60" s="3" t="s">
        <v>16</v>
      </c>
      <c r="B60" s="9">
        <v>111.11444788131776</v>
      </c>
      <c r="C60" s="10">
        <v>144.19610670511895</v>
      </c>
      <c r="D60" s="8">
        <v>86.1531148807225</v>
      </c>
      <c r="E60" s="8">
        <f>'на 100 тыс'!AL22</f>
        <v>71.71464330413016</v>
      </c>
      <c r="F60" s="9">
        <v>96.92857575573998</v>
      </c>
      <c r="G60" s="10">
        <v>99.10207513739151</v>
      </c>
      <c r="H60" s="8">
        <v>144.19610670511895</v>
      </c>
      <c r="I60" s="36">
        <v>89.8</v>
      </c>
      <c r="J60" s="36">
        <v>65.35753542675499</v>
      </c>
      <c r="K60" s="36">
        <v>34.97816464157333</v>
      </c>
      <c r="L60" s="10">
        <v>73.50940257271026</v>
      </c>
      <c r="M60" s="10">
        <v>72.5192204541391</v>
      </c>
      <c r="N60" s="10">
        <v>72.5192204541391</v>
      </c>
      <c r="O60" s="10">
        <v>64.8220990523869</v>
      </c>
      <c r="P60" s="8">
        <v>83.88936751730489</v>
      </c>
      <c r="Q60" s="8">
        <v>56.44555694618272</v>
      </c>
      <c r="R60" s="8">
        <v>55.77805590321235</v>
      </c>
      <c r="S60" s="8">
        <f>'на 100 тыс'!AN22</f>
        <v>55.77805590321235</v>
      </c>
      <c r="T60" s="10"/>
      <c r="U60" s="10"/>
      <c r="V60" s="39"/>
      <c r="W60" s="249"/>
    </row>
    <row r="61" spans="1:23" ht="12.75">
      <c r="A61" s="3" t="s">
        <v>17</v>
      </c>
      <c r="B61" s="9">
        <v>157.94952794629717</v>
      </c>
      <c r="C61" s="10">
        <v>142.91472754589762</v>
      </c>
      <c r="D61" s="8">
        <v>158.53244253198957</v>
      </c>
      <c r="E61" s="8">
        <f>'на 100 тыс'!AL23</f>
        <v>112.54208754208754</v>
      </c>
      <c r="F61" s="9">
        <v>138.74066168623267</v>
      </c>
      <c r="G61" s="10">
        <v>140.00071795239975</v>
      </c>
      <c r="H61" s="8">
        <v>142.91472754589762</v>
      </c>
      <c r="I61" s="36">
        <v>51.8</v>
      </c>
      <c r="J61" s="36">
        <v>135.88495074170535</v>
      </c>
      <c r="K61" s="36">
        <v>44.44192805646774</v>
      </c>
      <c r="L61" s="10">
        <v>46.69912807156607</v>
      </c>
      <c r="M61" s="10">
        <v>93.1129476584022</v>
      </c>
      <c r="N61" s="10">
        <v>116.39118457300276</v>
      </c>
      <c r="O61" s="10">
        <v>92.4778083868993</v>
      </c>
      <c r="P61" s="8">
        <v>152.26663647001095</v>
      </c>
      <c r="Q61" s="8">
        <v>79.0633608815427</v>
      </c>
      <c r="R61" s="8">
        <v>76.73324150596878</v>
      </c>
      <c r="S61" s="8">
        <f>'на 100 тыс'!AN23</f>
        <v>81.84879093970002</v>
      </c>
      <c r="T61" s="10"/>
      <c r="U61" s="10"/>
      <c r="V61" s="39"/>
      <c r="W61" s="249"/>
    </row>
    <row r="62" spans="1:23" ht="12.75">
      <c r="A62" s="3" t="s">
        <v>18</v>
      </c>
      <c r="B62" s="9">
        <v>114.25773280013058</v>
      </c>
      <c r="C62" s="10">
        <v>111.65791323766594</v>
      </c>
      <c r="D62" s="8">
        <v>123.09207287050714</v>
      </c>
      <c r="E62" s="8">
        <f>'на 100 тыс'!AL24</f>
        <v>99.20032976092332</v>
      </c>
      <c r="F62" s="9">
        <v>221.46164686933764</v>
      </c>
      <c r="G62" s="10">
        <v>102.01583285725944</v>
      </c>
      <c r="H62" s="8">
        <v>111.65791323766594</v>
      </c>
      <c r="I62" s="36">
        <v>102.7</v>
      </c>
      <c r="J62" s="36">
        <v>102.57672739208928</v>
      </c>
      <c r="K62" s="36">
        <v>0</v>
      </c>
      <c r="L62" s="10">
        <v>50.76317085179714</v>
      </c>
      <c r="M62" s="10">
        <v>83.59439406430339</v>
      </c>
      <c r="N62" s="10">
        <v>87.77411376751854</v>
      </c>
      <c r="O62" s="10">
        <v>99.6290189612531</v>
      </c>
      <c r="P62" s="8">
        <v>57.931232561956335</v>
      </c>
      <c r="Q62" s="8">
        <v>92.27535037098103</v>
      </c>
      <c r="R62" s="8">
        <v>71.6446826051113</v>
      </c>
      <c r="S62" s="8">
        <f>'на 100 тыс'!AN24</f>
        <v>77.1558120362737</v>
      </c>
      <c r="T62" s="10"/>
      <c r="U62" s="10"/>
      <c r="V62" s="39"/>
      <c r="W62" s="249"/>
    </row>
    <row r="63" spans="1:23" ht="12.75">
      <c r="A63" s="3" t="s">
        <v>19</v>
      </c>
      <c r="B63" s="9">
        <v>118.17107535678575</v>
      </c>
      <c r="C63" s="10">
        <v>101.46665436767826</v>
      </c>
      <c r="D63" s="8">
        <v>86.06674954575882</v>
      </c>
      <c r="E63" s="8">
        <f>'на 100 тыс'!AL25</f>
        <v>91.12950340798442</v>
      </c>
      <c r="F63" s="9">
        <v>205.35714285714286</v>
      </c>
      <c r="G63" s="10">
        <v>99.99090991728025</v>
      </c>
      <c r="H63" s="8">
        <v>101.46665436767826</v>
      </c>
      <c r="I63" s="36">
        <v>65.5</v>
      </c>
      <c r="J63" s="36">
        <v>66.94080520225687</v>
      </c>
      <c r="K63" s="36">
        <v>112.59443435019602</v>
      </c>
      <c r="L63" s="10">
        <v>59.15654585445156</v>
      </c>
      <c r="M63" s="10">
        <v>39.493670886075954</v>
      </c>
      <c r="N63" s="10">
        <v>29.62025316455696</v>
      </c>
      <c r="O63" s="10">
        <v>47.06913339824732</v>
      </c>
      <c r="P63" s="8">
        <v>115.73108922253036</v>
      </c>
      <c r="Q63" s="8">
        <v>83.83641674780915</v>
      </c>
      <c r="R63" s="8">
        <v>78.1110029211295</v>
      </c>
      <c r="S63" s="8">
        <f>'на 100 тыс'!AN25</f>
        <v>78.1110029211295</v>
      </c>
      <c r="T63" s="10"/>
      <c r="U63" s="10"/>
      <c r="V63" s="39"/>
      <c r="W63" s="249"/>
    </row>
    <row r="64" spans="1:23" ht="12.75">
      <c r="A64" s="3" t="s">
        <v>20</v>
      </c>
      <c r="B64" s="9">
        <v>230.0966405890474</v>
      </c>
      <c r="C64" s="10">
        <v>109.25550179491181</v>
      </c>
      <c r="D64" s="8">
        <v>105.32285505954792</v>
      </c>
      <c r="E64" s="8">
        <f>'на 100 тыс'!AL26</f>
        <v>120.86620644312951</v>
      </c>
      <c r="F64" s="9">
        <v>38.086532602071905</v>
      </c>
      <c r="G64" s="10">
        <v>214.75686454977756</v>
      </c>
      <c r="H64" s="8">
        <v>109.25550179491181</v>
      </c>
      <c r="I64" s="36">
        <v>103</v>
      </c>
      <c r="J64" s="36">
        <v>97.22109697804423</v>
      </c>
      <c r="K64" s="36">
        <v>190.7801993032488</v>
      </c>
      <c r="L64" s="10">
        <v>150.3524264765454</v>
      </c>
      <c r="M64" s="10">
        <v>100</v>
      </c>
      <c r="N64" s="10">
        <v>75</v>
      </c>
      <c r="O64" s="10">
        <v>119.18145956607495</v>
      </c>
      <c r="P64" s="8">
        <v>147.0712144535364</v>
      </c>
      <c r="Q64" s="8">
        <v>84.91124260355029</v>
      </c>
      <c r="R64" s="8">
        <v>98.8905325443787</v>
      </c>
      <c r="S64" s="8">
        <f>'на 100 тыс'!AN26</f>
        <v>109.87836949375411</v>
      </c>
      <c r="T64" s="10"/>
      <c r="U64" s="10"/>
      <c r="V64" s="39"/>
      <c r="W64" s="249"/>
    </row>
    <row r="65" spans="1:23" ht="12.75">
      <c r="A65" s="3" t="s">
        <v>21</v>
      </c>
      <c r="B65" s="9">
        <v>192.12295869356387</v>
      </c>
      <c r="C65" s="10">
        <v>109.70353924513518</v>
      </c>
      <c r="D65" s="8">
        <v>86.5369486547438</v>
      </c>
      <c r="E65" s="8">
        <f>'на 100 тыс'!AL27</f>
        <v>111.95603820489336</v>
      </c>
      <c r="F65" s="9">
        <v>289.5505560395634</v>
      </c>
      <c r="G65" s="10">
        <v>189.5267024950022</v>
      </c>
      <c r="H65" s="8">
        <v>109.70353924513518</v>
      </c>
      <c r="I65" s="36">
        <v>84.1</v>
      </c>
      <c r="J65" s="36">
        <v>78.66995332249437</v>
      </c>
      <c r="K65" s="36">
        <v>123.50133738920647</v>
      </c>
      <c r="L65" s="10">
        <v>81.10872187549168</v>
      </c>
      <c r="M65" s="10">
        <v>106.13633390030093</v>
      </c>
      <c r="N65" s="10">
        <v>95.52270051027084</v>
      </c>
      <c r="O65" s="10">
        <v>88.54638231061101</v>
      </c>
      <c r="P65" s="8">
        <v>116.36335029107883</v>
      </c>
      <c r="Q65" s="8">
        <v>108.14601596231846</v>
      </c>
      <c r="R65" s="8">
        <v>94.46290723537878</v>
      </c>
      <c r="S65" s="8">
        <f>'на 100 тыс'!AN27</f>
        <v>97.96153342928169</v>
      </c>
      <c r="T65" s="10"/>
      <c r="U65" s="10"/>
      <c r="V65" s="39"/>
      <c r="W65" s="249"/>
    </row>
    <row r="66" spans="1:23" ht="12.75">
      <c r="A66" s="3" t="s">
        <v>22</v>
      </c>
      <c r="B66" s="9">
        <v>206.12018392262564</v>
      </c>
      <c r="C66" s="10">
        <v>79.58826338409295</v>
      </c>
      <c r="D66" s="8">
        <v>86.19760801637754</v>
      </c>
      <c r="E66" s="8">
        <f>'на 100 тыс'!AL28</f>
        <v>116.18509667608082</v>
      </c>
      <c r="F66" s="9">
        <v>290.4827294813563</v>
      </c>
      <c r="G66" s="10">
        <v>206.12018392262564</v>
      </c>
      <c r="H66" s="8">
        <v>79.58826338409295</v>
      </c>
      <c r="I66" s="36">
        <v>48</v>
      </c>
      <c r="J66" s="36">
        <v>80.81025751535395</v>
      </c>
      <c r="K66" s="36">
        <v>63.43066479905182</v>
      </c>
      <c r="L66" s="10">
        <v>66.65230039866394</v>
      </c>
      <c r="M66" s="10">
        <v>110.14555724527483</v>
      </c>
      <c r="N66" s="10">
        <v>115.65283510753855</v>
      </c>
      <c r="O66" s="10">
        <v>118.14577449489462</v>
      </c>
      <c r="P66" s="8">
        <v>76.06400172395216</v>
      </c>
      <c r="Q66" s="8">
        <v>102.87855746252444</v>
      </c>
      <c r="R66" s="8">
        <v>87.13882250706062</v>
      </c>
      <c r="S66" s="8">
        <f>'на 100 тыс'!AN28</f>
        <v>94.40039104931566</v>
      </c>
      <c r="T66" s="10"/>
      <c r="U66" s="10"/>
      <c r="V66" s="39"/>
      <c r="W66" s="249"/>
    </row>
    <row r="67" spans="1:23" ht="12.75">
      <c r="A67" s="3" t="s">
        <v>23</v>
      </c>
      <c r="B67" s="9">
        <v>174.00761283306144</v>
      </c>
      <c r="C67" s="10">
        <v>331.49171270718233</v>
      </c>
      <c r="D67" s="8">
        <v>215.39507992291124</v>
      </c>
      <c r="E67" s="8">
        <f>'на 100 тыс'!AL29</f>
        <v>249.35307145354938</v>
      </c>
      <c r="F67" s="9">
        <v>538.3153894870171</v>
      </c>
      <c r="G67" s="10">
        <v>174.00761283306144</v>
      </c>
      <c r="H67" s="8">
        <v>331.49171270718233</v>
      </c>
      <c r="I67" s="36">
        <v>135.1</v>
      </c>
      <c r="J67" s="36">
        <v>192.72191361523636</v>
      </c>
      <c r="K67" s="36">
        <v>266.95386010656387</v>
      </c>
      <c r="L67" s="10">
        <v>210.38431016891508</v>
      </c>
      <c r="M67" s="10">
        <v>236.39118778412404</v>
      </c>
      <c r="N67" s="10">
        <v>248.2107471733302</v>
      </c>
      <c r="O67" s="10">
        <v>281.7344678867001</v>
      </c>
      <c r="P67" s="8">
        <v>45.7317764425802</v>
      </c>
      <c r="Q67" s="8">
        <v>301.08404242918755</v>
      </c>
      <c r="R67" s="8">
        <v>233.76850448770253</v>
      </c>
      <c r="S67" s="8">
        <f>'на 100 тыс'!AN29</f>
        <v>233.76850448770253</v>
      </c>
      <c r="T67" s="10"/>
      <c r="U67" s="10"/>
      <c r="V67" s="39"/>
      <c r="W67" s="249"/>
    </row>
    <row r="68" spans="1:23" ht="12.75">
      <c r="A68" s="3" t="s">
        <v>24</v>
      </c>
      <c r="B68" s="9">
        <v>148.83028696339704</v>
      </c>
      <c r="C68" s="10">
        <v>60.42576926652412</v>
      </c>
      <c r="D68" s="8">
        <v>98.6842105263158</v>
      </c>
      <c r="E68" s="8">
        <f>'на 100 тыс'!AL30</f>
        <v>120.75965012359764</v>
      </c>
      <c r="F68" s="9">
        <v>162.29249744968934</v>
      </c>
      <c r="G68" s="10">
        <v>134.8774475605786</v>
      </c>
      <c r="H68" s="8">
        <v>60.42576926652412</v>
      </c>
      <c r="I68" s="36">
        <v>46.5</v>
      </c>
      <c r="J68" s="36">
        <v>84.58646616541354</v>
      </c>
      <c r="K68" s="36">
        <v>0</v>
      </c>
      <c r="L68" s="10">
        <v>29.069548872180448</v>
      </c>
      <c r="M68" s="10">
        <v>57.843696520251</v>
      </c>
      <c r="N68" s="10">
        <v>57.843696520251</v>
      </c>
      <c r="O68" s="10">
        <v>103.40844266970907</v>
      </c>
      <c r="P68" s="8">
        <v>66.3486842105263</v>
      </c>
      <c r="Q68" s="8">
        <v>106.41756988020536</v>
      </c>
      <c r="R68" s="8">
        <v>101.6923369461875</v>
      </c>
      <c r="S68" s="8">
        <f>'на 100 тыс'!AN30</f>
        <v>101.6923369461875</v>
      </c>
      <c r="T68" s="10"/>
      <c r="U68" s="10"/>
      <c r="V68" s="39"/>
      <c r="W68" s="249"/>
    </row>
    <row r="69" spans="1:23" ht="12.75">
      <c r="A69" s="3" t="s">
        <v>25</v>
      </c>
      <c r="B69" s="9">
        <v>274.24231769917725</v>
      </c>
      <c r="C69" s="10">
        <v>136.12265367531165</v>
      </c>
      <c r="D69" s="8">
        <v>169.06792119964717</v>
      </c>
      <c r="E69" s="8">
        <f>'на 100 тыс'!AL31</f>
        <v>179.34272300469485</v>
      </c>
      <c r="F69" s="9">
        <v>386.42009384487994</v>
      </c>
      <c r="G69" s="10">
        <v>246.11490049926167</v>
      </c>
      <c r="H69" s="8">
        <v>136.12265367531165</v>
      </c>
      <c r="I69" s="36">
        <v>108.7</v>
      </c>
      <c r="J69" s="36">
        <v>169.06792119964717</v>
      </c>
      <c r="K69" s="36">
        <v>86.54807409585415</v>
      </c>
      <c r="L69" s="10">
        <v>90.94384004704499</v>
      </c>
      <c r="M69" s="10">
        <v>90.67739771965124</v>
      </c>
      <c r="N69" s="10">
        <v>68.00804828973843</v>
      </c>
      <c r="O69" s="10">
        <v>72.04709739921007</v>
      </c>
      <c r="P69" s="8">
        <v>133.43869450161716</v>
      </c>
      <c r="Q69" s="8">
        <v>153.9906103286385</v>
      </c>
      <c r="R69" s="8">
        <v>159.41575378195097</v>
      </c>
      <c r="S69" s="8">
        <f>'на 100 тыс'!AN31</f>
        <v>169.3792383933229</v>
      </c>
      <c r="T69" s="10"/>
      <c r="U69" s="10"/>
      <c r="V69" s="39"/>
      <c r="W69" s="249"/>
    </row>
    <row r="70" spans="1:23" ht="12.75">
      <c r="A70" s="3" t="s">
        <v>27</v>
      </c>
      <c r="B70" s="9">
        <v>63.07772210968306</v>
      </c>
      <c r="C70" s="10">
        <v>38.31632462337856</v>
      </c>
      <c r="D70" s="10">
        <v>46.26499163671305</v>
      </c>
      <c r="E70" s="10">
        <f>'на 100 тыс'!AL33</f>
        <v>63.94040230603212</v>
      </c>
      <c r="F70" s="9">
        <v>27.491930170497366</v>
      </c>
      <c r="G70" s="10">
        <v>49.426573294900905</v>
      </c>
      <c r="H70" s="10">
        <v>38.31632462337856</v>
      </c>
      <c r="I70" s="46">
        <v>34</v>
      </c>
      <c r="J70" s="46">
        <v>28.161299257129684</v>
      </c>
      <c r="K70" s="46">
        <v>27.32729154836084</v>
      </c>
      <c r="L70" s="10">
        <v>39.24416310653172</v>
      </c>
      <c r="M70" s="10">
        <v>38.79465546047364</v>
      </c>
      <c r="N70" s="10">
        <v>42.70540701898912</v>
      </c>
      <c r="O70" s="10">
        <v>41.388710192483025</v>
      </c>
      <c r="P70" s="10">
        <v>28.400670300815285</v>
      </c>
      <c r="Q70" s="8">
        <v>42.50454711645709</v>
      </c>
      <c r="R70" s="8">
        <v>39.189278832729364</v>
      </c>
      <c r="S70" s="8">
        <f>'на 100 тыс'!AN33</f>
        <v>45.17080033877753</v>
      </c>
      <c r="T70" s="10"/>
      <c r="U70" s="10"/>
      <c r="V70" s="39"/>
      <c r="W70" s="249"/>
    </row>
    <row r="71" spans="1:23" ht="12.75">
      <c r="A71" s="3" t="s">
        <v>28</v>
      </c>
      <c r="B71" s="9">
        <v>136.671936355755</v>
      </c>
      <c r="C71" s="10">
        <v>98.755879538189</v>
      </c>
      <c r="D71" s="10">
        <v>50.98763040086475</v>
      </c>
      <c r="E71" s="10">
        <f>'на 100 тыс'!AL34</f>
        <v>61.67606355715017</v>
      </c>
      <c r="F71" s="9">
        <v>153.63171121308005</v>
      </c>
      <c r="G71" s="10">
        <v>127.49247794380132</v>
      </c>
      <c r="H71" s="10">
        <v>98.755879538189</v>
      </c>
      <c r="I71" s="46">
        <v>34.6</v>
      </c>
      <c r="J71" s="46">
        <v>43.84936214474369</v>
      </c>
      <c r="K71" s="46">
        <v>84.04597044756942</v>
      </c>
      <c r="L71" s="10">
        <v>88.31465486472982</v>
      </c>
      <c r="M71" s="10">
        <v>87.31522296258329</v>
      </c>
      <c r="N71" s="10">
        <v>71.72321886212198</v>
      </c>
      <c r="O71" s="10">
        <v>64.42029728344438</v>
      </c>
      <c r="P71" s="10">
        <v>22.625251114079724</v>
      </c>
      <c r="Q71" s="8">
        <v>56.48795489492568</v>
      </c>
      <c r="R71" s="8">
        <v>47.97027165556125</v>
      </c>
      <c r="S71" s="8">
        <f>'на 100 тыс'!AN34</f>
        <v>52.08200922603793</v>
      </c>
      <c r="T71" s="10"/>
      <c r="U71" s="10"/>
      <c r="V71" s="39"/>
      <c r="W71" s="249"/>
    </row>
    <row r="72" spans="1:23" ht="12.75">
      <c r="A72" s="3" t="s">
        <v>29</v>
      </c>
      <c r="B72" s="9">
        <v>119.06141672549495</v>
      </c>
      <c r="C72" s="10">
        <v>120.49466229785435</v>
      </c>
      <c r="D72" s="10">
        <v>92.92092109198103</v>
      </c>
      <c r="E72" s="10">
        <f>'на 100 тыс'!AL35</f>
        <v>123.56215612104539</v>
      </c>
      <c r="F72" s="9">
        <v>170.3165575028649</v>
      </c>
      <c r="G72" s="10">
        <v>113.79321244560579</v>
      </c>
      <c r="H72" s="10">
        <v>120.49466229785435</v>
      </c>
      <c r="I72" s="46">
        <v>68.1</v>
      </c>
      <c r="J72" s="46">
        <v>88.64869483487846</v>
      </c>
      <c r="K72" s="46">
        <v>75.4517879266886</v>
      </c>
      <c r="L72" s="10">
        <v>105.71196650574615</v>
      </c>
      <c r="M72" s="10">
        <v>104.6079779917469</v>
      </c>
      <c r="N72" s="10">
        <v>107.876977303989</v>
      </c>
      <c r="O72" s="10">
        <v>124.6733149931224</v>
      </c>
      <c r="P72" s="10">
        <v>79.70799333532703</v>
      </c>
      <c r="Q72" s="8">
        <v>111.02991746905089</v>
      </c>
      <c r="R72" s="8">
        <v>91.95323246217332</v>
      </c>
      <c r="S72" s="8">
        <f>'на 100 тыс'!AN35</f>
        <v>106.3209250343879</v>
      </c>
      <c r="T72" s="10"/>
      <c r="U72" s="10"/>
      <c r="V72" s="39"/>
      <c r="W72" s="249"/>
    </row>
    <row r="73" spans="1:23" ht="12.75">
      <c r="A73" s="3" t="s">
        <v>30</v>
      </c>
      <c r="B73" s="9">
        <v>136.43385967376256</v>
      </c>
      <c r="C73" s="10">
        <v>62.27775880426703</v>
      </c>
      <c r="D73" s="10">
        <v>80.61753028195982</v>
      </c>
      <c r="E73" s="10">
        <f>'на 100 тыс'!AL36</f>
        <v>65.05027570548167</v>
      </c>
      <c r="F73" s="9">
        <v>148.12109406704002</v>
      </c>
      <c r="G73" s="10">
        <v>126.40195822716238</v>
      </c>
      <c r="H73" s="10">
        <v>62.27775880426703</v>
      </c>
      <c r="I73" s="46">
        <v>38.2</v>
      </c>
      <c r="J73" s="46">
        <v>72.55577725376384</v>
      </c>
      <c r="K73" s="46">
        <v>47.45954007698974</v>
      </c>
      <c r="L73" s="10">
        <v>37.40250317431526</v>
      </c>
      <c r="M73" s="10">
        <v>57.55757379176128</v>
      </c>
      <c r="N73" s="10">
        <v>55.50194615634122</v>
      </c>
      <c r="O73" s="10">
        <v>73.49781057411612</v>
      </c>
      <c r="P73" s="10">
        <v>81.30277928935647</v>
      </c>
      <c r="Q73" s="8">
        <v>62.83652286733701</v>
      </c>
      <c r="R73" s="8">
        <v>54.208563087901396</v>
      </c>
      <c r="S73" s="8">
        <f>'на 100 тыс'!AN36</f>
        <v>62.339847551086606</v>
      </c>
      <c r="T73" s="10"/>
      <c r="U73" s="10"/>
      <c r="V73" s="39"/>
      <c r="W73" s="249"/>
    </row>
    <row r="74" spans="1:23" ht="12.75">
      <c r="A74" s="3" t="s">
        <v>31</v>
      </c>
      <c r="B74" s="9">
        <v>141.18495228749663</v>
      </c>
      <c r="C74" s="10">
        <v>101.8011752492113</v>
      </c>
      <c r="D74" s="10">
        <v>98.04922888366868</v>
      </c>
      <c r="E74" s="10">
        <f>'на 100 тыс'!AL37</f>
        <v>109.9224089204049</v>
      </c>
      <c r="F74" s="9">
        <v>83.87167633520713</v>
      </c>
      <c r="G74" s="10">
        <v>128.1678999489331</v>
      </c>
      <c r="H74" s="10">
        <v>101.8011752492113</v>
      </c>
      <c r="I74" s="46">
        <v>62.9</v>
      </c>
      <c r="J74" s="46">
        <v>79.6649984679808</v>
      </c>
      <c r="K74" s="46">
        <v>60.1266469206414</v>
      </c>
      <c r="L74" s="10">
        <v>69.49851904810541</v>
      </c>
      <c r="M74" s="10">
        <v>75.03006012024048</v>
      </c>
      <c r="N74" s="10">
        <v>78.1563126252505</v>
      </c>
      <c r="O74" s="10">
        <v>91.9058630080674</v>
      </c>
      <c r="P74" s="10">
        <v>78.28209580226738</v>
      </c>
      <c r="Q74" s="8">
        <v>104.41190072452596</v>
      </c>
      <c r="R74" s="8">
        <v>92.06001747083911</v>
      </c>
      <c r="S74" s="8">
        <f>'на 100 тыс'!AN37</f>
        <v>97.55613791685937</v>
      </c>
      <c r="T74" s="10"/>
      <c r="U74" s="10"/>
      <c r="V74" s="39"/>
      <c r="W74" s="249"/>
    </row>
    <row r="75" spans="1:23" ht="12.75">
      <c r="A75" s="3"/>
      <c r="B75" s="14"/>
      <c r="C75" s="10"/>
      <c r="D75" s="46"/>
      <c r="E75" s="39"/>
      <c r="F75" s="42"/>
      <c r="G75" s="62"/>
      <c r="H75" s="10"/>
      <c r="I75" s="46"/>
      <c r="J75" s="46"/>
      <c r="K75" s="46"/>
      <c r="L75" s="60"/>
      <c r="M75" s="60"/>
      <c r="N75" s="60"/>
      <c r="O75" s="60"/>
      <c r="P75" s="60"/>
      <c r="Q75" s="8"/>
      <c r="R75" s="8"/>
      <c r="S75" s="60"/>
      <c r="T75" s="60"/>
      <c r="U75" s="60"/>
      <c r="V75" s="97"/>
      <c r="W75" s="67"/>
    </row>
    <row r="76" spans="1:23" ht="13.5" thickBot="1">
      <c r="A76" s="4" t="s">
        <v>34</v>
      </c>
      <c r="B76" s="44">
        <v>114.2814209649069</v>
      </c>
      <c r="C76" s="63">
        <v>77.43743384866023</v>
      </c>
      <c r="D76" s="98">
        <v>69.56067221744112</v>
      </c>
      <c r="E76" s="45">
        <f>'на 100 тыс'!AL41</f>
        <v>83.9373545847201</v>
      </c>
      <c r="F76" s="44">
        <v>120.20252543924336</v>
      </c>
      <c r="G76" s="63">
        <v>100.9</v>
      </c>
      <c r="H76" s="63">
        <v>77.4</v>
      </c>
      <c r="I76" s="98">
        <v>51.9</v>
      </c>
      <c r="J76" s="98">
        <v>55.4</v>
      </c>
      <c r="K76" s="98">
        <v>65.4</v>
      </c>
      <c r="L76" s="99">
        <v>67.5</v>
      </c>
      <c r="M76" s="99">
        <v>69.5</v>
      </c>
      <c r="N76" s="99">
        <v>69.4</v>
      </c>
      <c r="O76" s="99">
        <v>71</v>
      </c>
      <c r="P76" s="99">
        <v>53.3</v>
      </c>
      <c r="Q76" s="99">
        <v>68.92014456023641</v>
      </c>
      <c r="R76" s="99">
        <v>60.76392265511349</v>
      </c>
      <c r="S76" s="99">
        <f>'на 100 тыс'!AN41</f>
        <v>67.30909045202529</v>
      </c>
      <c r="T76" s="99"/>
      <c r="U76" s="99"/>
      <c r="V76" s="118"/>
      <c r="W76" s="109"/>
    </row>
  </sheetData>
  <sheetProtection/>
  <mergeCells count="9">
    <mergeCell ref="X5:Z5"/>
    <mergeCell ref="F5:V5"/>
    <mergeCell ref="A4:A6"/>
    <mergeCell ref="B4:E5"/>
    <mergeCell ref="A42:A44"/>
    <mergeCell ref="B42:E43"/>
    <mergeCell ref="A40:K40"/>
    <mergeCell ref="F43:V43"/>
    <mergeCell ref="W5:W6"/>
  </mergeCells>
  <conditionalFormatting sqref="Y7:Y38">
    <cfRule type="cellIs" priority="6" dxfId="5" operator="greaterThan" stopIfTrue="1">
      <formula>7</formula>
    </cfRule>
  </conditionalFormatting>
  <conditionalFormatting sqref="Z7:Z38">
    <cfRule type="cellIs" priority="4" dxfId="5" operator="greaterThan" stopIfTrue="1">
      <formula>7</formula>
    </cfRule>
  </conditionalFormatting>
  <conditionalFormatting sqref="Y7:Z38">
    <cfRule type="cellIs" priority="3" dxfId="6" operator="greaterThan" stopIfTrue="1">
      <formula>15</formula>
    </cfRule>
  </conditionalFormatting>
  <conditionalFormatting sqref="Y38">
    <cfRule type="cellIs" priority="2" dxfId="5" operator="greaterThan" stopIfTrue="1">
      <formula>7</formula>
    </cfRule>
  </conditionalFormatting>
  <conditionalFormatting sqref="Y38">
    <cfRule type="cellIs" priority="1" dxfId="5" operator="greaterThan" stopIfTrue="1">
      <formula>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41"/>
  <sheetViews>
    <sheetView view="pageBreakPreview" zoomScaleSheetLayoutView="100" zoomScalePageLayoutView="0" workbookViewId="0" topLeftCell="A1">
      <selection activeCell="O24" sqref="O24"/>
    </sheetView>
  </sheetViews>
  <sheetFormatPr defaultColWidth="9.00390625" defaultRowHeight="12.75"/>
  <cols>
    <col min="1" max="1" width="19.125" style="0" customWidth="1"/>
  </cols>
  <sheetData>
    <row r="2" spans="1:14" ht="12.75">
      <c r="A2" s="375" t="s">
        <v>75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ht="13.5" thickBot="1"/>
    <row r="4" spans="1:23" ht="31.5" customHeight="1" thickBot="1">
      <c r="A4" s="372" t="s">
        <v>0</v>
      </c>
      <c r="B4" s="312" t="s">
        <v>35</v>
      </c>
      <c r="C4" s="313"/>
      <c r="D4" s="313"/>
      <c r="E4" s="326"/>
      <c r="F4" s="290" t="s">
        <v>76</v>
      </c>
      <c r="G4" s="291"/>
      <c r="H4" s="337" t="s">
        <v>48</v>
      </c>
      <c r="I4" s="378"/>
      <c r="J4" s="331" t="s">
        <v>43</v>
      </c>
      <c r="K4" s="332"/>
      <c r="L4" s="305" t="s">
        <v>47</v>
      </c>
      <c r="M4" s="316"/>
      <c r="N4" s="305" t="s">
        <v>59</v>
      </c>
      <c r="O4" s="316"/>
      <c r="P4" s="305" t="s">
        <v>60</v>
      </c>
      <c r="Q4" s="316"/>
      <c r="R4" s="305" t="s">
        <v>46</v>
      </c>
      <c r="S4" s="306"/>
      <c r="T4" s="305" t="s">
        <v>85</v>
      </c>
      <c r="U4" s="316"/>
      <c r="V4" s="305" t="s">
        <v>83</v>
      </c>
      <c r="W4" s="316"/>
    </row>
    <row r="5" spans="1:23" ht="22.5" customHeight="1" thickBot="1">
      <c r="A5" s="373"/>
      <c r="B5" s="329" t="s">
        <v>36</v>
      </c>
      <c r="C5" s="330"/>
      <c r="D5" s="327" t="s">
        <v>37</v>
      </c>
      <c r="E5" s="328"/>
      <c r="F5" s="376"/>
      <c r="G5" s="377"/>
      <c r="H5" s="339"/>
      <c r="I5" s="379"/>
      <c r="J5" s="333"/>
      <c r="K5" s="334"/>
      <c r="L5" s="318"/>
      <c r="M5" s="320"/>
      <c r="N5" s="318"/>
      <c r="O5" s="320"/>
      <c r="P5" s="318"/>
      <c r="Q5" s="320"/>
      <c r="R5" s="307"/>
      <c r="S5" s="371"/>
      <c r="T5" s="318"/>
      <c r="U5" s="320"/>
      <c r="V5" s="307"/>
      <c r="W5" s="341"/>
    </row>
    <row r="6" spans="1:23" ht="13.5" thickBot="1">
      <c r="A6" s="374"/>
      <c r="B6" s="59">
        <v>2017</v>
      </c>
      <c r="C6" s="131">
        <v>2018</v>
      </c>
      <c r="D6" s="59">
        <v>2017</v>
      </c>
      <c r="E6" s="131">
        <v>2018</v>
      </c>
      <c r="F6" s="59">
        <v>2017</v>
      </c>
      <c r="G6" s="131">
        <v>2018</v>
      </c>
      <c r="H6" s="59">
        <v>2017</v>
      </c>
      <c r="I6" s="131">
        <v>2018</v>
      </c>
      <c r="J6" s="59">
        <v>2017</v>
      </c>
      <c r="K6" s="131">
        <v>2018</v>
      </c>
      <c r="L6" s="59">
        <v>2017</v>
      </c>
      <c r="M6" s="135">
        <v>2018</v>
      </c>
      <c r="N6" s="59">
        <v>2017</v>
      </c>
      <c r="O6" s="135">
        <v>2018</v>
      </c>
      <c r="P6" s="59">
        <v>2017</v>
      </c>
      <c r="Q6" s="135">
        <v>2018</v>
      </c>
      <c r="R6" s="59">
        <v>2017</v>
      </c>
      <c r="S6" s="214">
        <v>2018</v>
      </c>
      <c r="T6" s="59">
        <v>2017</v>
      </c>
      <c r="U6" s="214">
        <v>2018</v>
      </c>
      <c r="V6" s="59">
        <v>2017</v>
      </c>
      <c r="W6" s="135">
        <v>2018</v>
      </c>
    </row>
    <row r="7" spans="1:23" ht="12.75">
      <c r="A7" s="266" t="s">
        <v>1</v>
      </c>
      <c r="B7" s="219">
        <f>абс!B7*100/Лист1!W7</f>
        <v>12.322274881516588</v>
      </c>
      <c r="C7" s="220">
        <f>абс!C7*100/Лист1!X7</f>
        <v>7.960199004975125</v>
      </c>
      <c r="D7" s="220">
        <f>абс!D7*100/Лист1!W7</f>
        <v>12.322274881516588</v>
      </c>
      <c r="E7" s="221">
        <f>абс!E7*100/Лист1!X7</f>
        <v>7.462686567164179</v>
      </c>
      <c r="F7" s="225">
        <f>абс!F7*100/Лист1!W7</f>
        <v>39.81042654028436</v>
      </c>
      <c r="G7" s="227">
        <f>абс!G7*100/Лист1!X7</f>
        <v>33.830845771144276</v>
      </c>
      <c r="H7" s="219">
        <f>абс!R7*100/Лист1!W7</f>
        <v>4.265402843601896</v>
      </c>
      <c r="I7" s="221">
        <f>абс!S7*100/Лист1!X7</f>
        <v>4.477611940298507</v>
      </c>
      <c r="J7" s="225">
        <f>абс!W7*100/Лист1!W7</f>
        <v>15.639810426540285</v>
      </c>
      <c r="K7" s="227">
        <f>абс!X7*100/Лист1!X7</f>
        <v>13.930348258706468</v>
      </c>
      <c r="L7" s="219">
        <f>абс!AC7*100/Лист1!W7</f>
        <v>4.265402843601896</v>
      </c>
      <c r="M7" s="221">
        <f>абс!AD7*100/Лист1!X7</f>
        <v>3.9800995024875623</v>
      </c>
      <c r="N7" s="225">
        <f>абс!AE7*100/Лист1!W7</f>
        <v>10.42654028436019</v>
      </c>
      <c r="O7" s="227">
        <f>абс!AF7*100/Лист1!X7</f>
        <v>19.402985074626866</v>
      </c>
      <c r="P7" s="255">
        <f>абс!AG7*100/Лист1!W7</f>
        <v>0</v>
      </c>
      <c r="Q7" s="221">
        <f>абс!AH7*100/Лист1!X7</f>
        <v>2.487562189054726</v>
      </c>
      <c r="R7" s="225">
        <f>абс!AI7*100/Лист1!$W7</f>
        <v>9.004739336492891</v>
      </c>
      <c r="S7" s="227">
        <f>абс!AJ7*100/Лист1!$X7</f>
        <v>10.945273631840797</v>
      </c>
      <c r="T7" s="219">
        <f>абс!AO7*100/Лист1!$W7</f>
        <v>3.3175355450236967</v>
      </c>
      <c r="U7" s="221">
        <f>абс!AP7*100/Лист1!$X7</f>
        <v>2.487562189054726</v>
      </c>
      <c r="V7" s="219">
        <f>100-(SUM(B7+F7+H7+J7+L7+N7+P7+R7+T7))</f>
        <v>0.9478672985782026</v>
      </c>
      <c r="W7" s="221">
        <f>100-(SUM(C7+G7+I7+K7+M7+O7+Q7+S7+U7))</f>
        <v>0.4975124378109399</v>
      </c>
    </row>
    <row r="8" spans="1:23" ht="12.75">
      <c r="A8" s="264" t="s">
        <v>2</v>
      </c>
      <c r="B8" s="252">
        <f>абс!B8*100/Лист1!W8</f>
        <v>15.290519877675841</v>
      </c>
      <c r="C8" s="62">
        <f>абс!C8*100/Лист1!X8</f>
        <v>11.403508771929825</v>
      </c>
      <c r="D8" s="62">
        <f>абс!D8*100/Лист1!W8</f>
        <v>15.290519877675841</v>
      </c>
      <c r="E8" s="253">
        <f>абс!E8*100/Лист1!X8</f>
        <v>11.403508771929825</v>
      </c>
      <c r="F8" s="251">
        <f>абс!F8*100/Лист1!W8</f>
        <v>39.44954128440367</v>
      </c>
      <c r="G8" s="254">
        <f>абс!G8*100/Лист1!X8</f>
        <v>38.888888888888886</v>
      </c>
      <c r="H8" s="252">
        <f>абс!R8*100/Лист1!W8</f>
        <v>4.587155963302752</v>
      </c>
      <c r="I8" s="253">
        <f>абс!S8*100/Лист1!X8</f>
        <v>7.017543859649122</v>
      </c>
      <c r="J8" s="251">
        <f>абс!W8*100/Лист1!W8</f>
        <v>10.703363914373089</v>
      </c>
      <c r="K8" s="254">
        <f>абс!X8*100/Лист1!X8</f>
        <v>13.742690058479532</v>
      </c>
      <c r="L8" s="252">
        <f>абс!AC8*100/Лист1!W8</f>
        <v>8.256880733944953</v>
      </c>
      <c r="M8" s="253">
        <f>абс!AD8*100/Лист1!X8</f>
        <v>4.385964912280702</v>
      </c>
      <c r="N8" s="251">
        <f>абс!AE8*100/Лист1!W8</f>
        <v>1.834862385321101</v>
      </c>
      <c r="O8" s="254">
        <f>абс!AF8*100/Лист1!X8</f>
        <v>1.7543859649122806</v>
      </c>
      <c r="P8" s="252">
        <f>абс!AG8*100/Лист1!W8</f>
        <v>3.669724770642202</v>
      </c>
      <c r="Q8" s="253">
        <f>абс!AH8*100/Лист1!X8</f>
        <v>5.847953216374269</v>
      </c>
      <c r="R8" s="251">
        <f>абс!AI8*100/Лист1!W8</f>
        <v>7.033639143730887</v>
      </c>
      <c r="S8" s="254">
        <f>абс!AJ8*100/Лист1!X8</f>
        <v>7.894736842105263</v>
      </c>
      <c r="T8" s="252">
        <f>абс!AO8*100/Лист1!W8</f>
        <v>3.9755351681957185</v>
      </c>
      <c r="U8" s="253">
        <f>абс!AP8*100/Лист1!X8</f>
        <v>4.093567251461988</v>
      </c>
      <c r="V8" s="252">
        <f aca="true" t="shared" si="0" ref="V8:V41">100-(SUM(B8+F8+H8+J8+L8+N8+P8+R8+T8))</f>
        <v>5.198776758409792</v>
      </c>
      <c r="W8" s="253">
        <f aca="true" t="shared" si="1" ref="W8:W41">100-(SUM(C8+G8+I8+K8+M8+O8+Q8+S8+U8))</f>
        <v>4.970760233918142</v>
      </c>
    </row>
    <row r="9" spans="1:23" ht="12.75">
      <c r="A9" s="264" t="s">
        <v>3</v>
      </c>
      <c r="B9" s="252">
        <f>абс!B9*100/Лист1!W9</f>
        <v>10.493827160493828</v>
      </c>
      <c r="C9" s="62">
        <f>абс!C9*100/Лист1!X9</f>
        <v>13.125</v>
      </c>
      <c r="D9" s="62">
        <f>абс!D9*100/Лист1!W9</f>
        <v>10.493827160493828</v>
      </c>
      <c r="E9" s="253">
        <f>абс!E9*100/Лист1!X9</f>
        <v>13.125</v>
      </c>
      <c r="F9" s="251">
        <f>абс!F9*100/Лист1!W9</f>
        <v>44.44444444444444</v>
      </c>
      <c r="G9" s="254">
        <f>абс!G9*100/Лист1!X9</f>
        <v>41.25</v>
      </c>
      <c r="H9" s="252">
        <f>абс!R9*100/Лист1!W9</f>
        <v>6.172839506172839</v>
      </c>
      <c r="I9" s="253">
        <f>абс!S9*100/Лист1!X9</f>
        <v>6.25</v>
      </c>
      <c r="J9" s="251">
        <f>абс!W9*100/Лист1!W9</f>
        <v>14.814814814814815</v>
      </c>
      <c r="K9" s="254">
        <f>абс!X9*100/Лист1!X9</f>
        <v>13.125</v>
      </c>
      <c r="L9" s="252">
        <f>абс!AC9*100/Лист1!W9</f>
        <v>5.555555555555555</v>
      </c>
      <c r="M9" s="253">
        <f>абс!AD9*100/Лист1!X9</f>
        <v>5</v>
      </c>
      <c r="N9" s="251">
        <f>абс!AE9*100/Лист1!W9</f>
        <v>3.0864197530864197</v>
      </c>
      <c r="O9" s="254">
        <f>абс!AF9*100/Лист1!X9</f>
        <v>1.875</v>
      </c>
      <c r="P9" s="252">
        <f>абс!AG9*100/Лист1!W9</f>
        <v>4.938271604938271</v>
      </c>
      <c r="Q9" s="253">
        <f>абс!AH9*100/Лист1!X9</f>
        <v>1.875</v>
      </c>
      <c r="R9" s="251">
        <f>абс!AI9*100/Лист1!W9</f>
        <v>5.555555555555555</v>
      </c>
      <c r="S9" s="254">
        <f>абс!AJ9*100/Лист1!X9</f>
        <v>10</v>
      </c>
      <c r="T9" s="252">
        <f>абс!AO9*100/Лист1!W9</f>
        <v>3.0864197530864197</v>
      </c>
      <c r="U9" s="253">
        <f>абс!AP9*100/Лист1!X9</f>
        <v>3.125</v>
      </c>
      <c r="V9" s="252">
        <f t="shared" si="0"/>
        <v>1.8518518518518619</v>
      </c>
      <c r="W9" s="253">
        <f t="shared" si="1"/>
        <v>4.375</v>
      </c>
    </row>
    <row r="10" spans="1:23" ht="12.75">
      <c r="A10" s="264" t="s">
        <v>4</v>
      </c>
      <c r="B10" s="252">
        <f>абс!B10*100/Лист1!W10</f>
        <v>13.170731707317072</v>
      </c>
      <c r="C10" s="62">
        <f>абс!C10*100/Лист1!X10</f>
        <v>12.10762331838565</v>
      </c>
      <c r="D10" s="62">
        <f>абс!D10*100/Лист1!W10</f>
        <v>13.170731707317072</v>
      </c>
      <c r="E10" s="253">
        <f>абс!E10*100/Лист1!X10</f>
        <v>11.659192825112108</v>
      </c>
      <c r="F10" s="251">
        <f>абс!F10*100/Лист1!W10</f>
        <v>36.09756097560975</v>
      </c>
      <c r="G10" s="254">
        <f>абс!G10*100/Лист1!X10</f>
        <v>36.32286995515695</v>
      </c>
      <c r="H10" s="252">
        <f>абс!R10*100/Лист1!W10</f>
        <v>4.390243902439025</v>
      </c>
      <c r="I10" s="253">
        <f>абс!S10*100/Лист1!X10</f>
        <v>2.242152466367713</v>
      </c>
      <c r="J10" s="251">
        <f>абс!W10*100/Лист1!W10</f>
        <v>14.146341463414634</v>
      </c>
      <c r="K10" s="254">
        <f>абс!X10*100/Лист1!X10</f>
        <v>13.004484304932735</v>
      </c>
      <c r="L10" s="252">
        <f>абс!AC10*100/Лист1!W10</f>
        <v>5.853658536585366</v>
      </c>
      <c r="M10" s="253">
        <f>абс!AD10*100/Лист1!X10</f>
        <v>8.52017937219731</v>
      </c>
      <c r="N10" s="251">
        <f>абс!AE10*100/Лист1!W10</f>
        <v>19.51219512195122</v>
      </c>
      <c r="O10" s="254">
        <f>абс!AF10*100/Лист1!X10</f>
        <v>17.937219730941703</v>
      </c>
      <c r="P10" s="252">
        <f>абс!AG10*100/Лист1!W10</f>
        <v>0</v>
      </c>
      <c r="Q10" s="253">
        <f>абс!AH10*100/Лист1!X10</f>
        <v>0</v>
      </c>
      <c r="R10" s="251">
        <f>абс!AI10*100/Лист1!W10</f>
        <v>1.951219512195122</v>
      </c>
      <c r="S10" s="254">
        <f>абс!AJ10*100/Лист1!X10</f>
        <v>1.7937219730941705</v>
      </c>
      <c r="T10" s="252">
        <f>абс!AO10*100/Лист1!W10</f>
        <v>2.4390243902439024</v>
      </c>
      <c r="U10" s="253">
        <f>абс!AP10*100/Лист1!X10</f>
        <v>2.242152466367713</v>
      </c>
      <c r="V10" s="252">
        <f t="shared" si="0"/>
        <v>2.439024390243901</v>
      </c>
      <c r="W10" s="253">
        <f t="shared" si="1"/>
        <v>5.829596412556057</v>
      </c>
    </row>
    <row r="11" spans="1:23" ht="12.75">
      <c r="A11" s="264" t="s">
        <v>5</v>
      </c>
      <c r="B11" s="252">
        <f>абс!B11*100/Лист1!W11</f>
        <v>12.690355329949238</v>
      </c>
      <c r="C11" s="62">
        <f>абс!C11*100/Лист1!X11</f>
        <v>7.623318385650224</v>
      </c>
      <c r="D11" s="62">
        <f>абс!D11*100/Лист1!W11</f>
        <v>12.690355329949238</v>
      </c>
      <c r="E11" s="253">
        <f>абс!E11*100/Лист1!X11</f>
        <v>7.623318385650224</v>
      </c>
      <c r="F11" s="251">
        <f>абс!F11*100/Лист1!W11</f>
        <v>41.11675126903553</v>
      </c>
      <c r="G11" s="254">
        <f>абс!G11*100/Лист1!X11</f>
        <v>36.32286995515695</v>
      </c>
      <c r="H11" s="252">
        <f>абс!R11*100/Лист1!W11</f>
        <v>6.091370558375634</v>
      </c>
      <c r="I11" s="253">
        <f>абс!S11*100/Лист1!X11</f>
        <v>5.381165919282512</v>
      </c>
      <c r="J11" s="251">
        <f>абс!W11*100/Лист1!W11</f>
        <v>13.705583756345177</v>
      </c>
      <c r="K11" s="254">
        <f>абс!X11*100/Лист1!X11</f>
        <v>16.143497757847534</v>
      </c>
      <c r="L11" s="252">
        <f>абс!AC11*100/Лист1!W11</f>
        <v>6.598984771573604</v>
      </c>
      <c r="M11" s="253">
        <f>абс!AD11*100/Лист1!X11</f>
        <v>10.762331838565023</v>
      </c>
      <c r="N11" s="251">
        <f>абс!AE11*100/Лист1!W11</f>
        <v>1.5228426395939085</v>
      </c>
      <c r="O11" s="254">
        <f>абс!AF11*100/Лист1!X11</f>
        <v>2.242152466367713</v>
      </c>
      <c r="P11" s="252">
        <f>абс!AG11*100/Лист1!W11</f>
        <v>7.106598984771574</v>
      </c>
      <c r="Q11" s="253">
        <f>абс!AH11*100/Лист1!X11</f>
        <v>6.278026905829597</v>
      </c>
      <c r="R11" s="251">
        <f>абс!AI11*100/Лист1!W11</f>
        <v>4.568527918781726</v>
      </c>
      <c r="S11" s="254">
        <f>абс!AJ11*100/Лист1!X11</f>
        <v>8.52017937219731</v>
      </c>
      <c r="T11" s="252">
        <f>абс!AO11*100/Лист1!W11</f>
        <v>4.060913705583756</v>
      </c>
      <c r="U11" s="253">
        <f>абс!AP11*100/Лист1!X11</f>
        <v>3.587443946188341</v>
      </c>
      <c r="V11" s="252">
        <f t="shared" si="0"/>
        <v>2.538071065989854</v>
      </c>
      <c r="W11" s="253">
        <f t="shared" si="1"/>
        <v>3.13901345291481</v>
      </c>
    </row>
    <row r="12" spans="1:23" ht="12.75">
      <c r="A12" s="264" t="s">
        <v>6</v>
      </c>
      <c r="B12" s="252">
        <f>абс!B12*100/Лист1!W12</f>
        <v>10.416666666666666</v>
      </c>
      <c r="C12" s="62">
        <f>абс!C12*100/Лист1!X12</f>
        <v>15.833333333333334</v>
      </c>
      <c r="D12" s="62">
        <f>абс!D12*100/Лист1!W12</f>
        <v>10.416666666666666</v>
      </c>
      <c r="E12" s="253">
        <f>абс!E12*100/Лист1!X12</f>
        <v>15.833333333333334</v>
      </c>
      <c r="F12" s="251">
        <f>абс!F12*100/Лист1!W12</f>
        <v>38.541666666666664</v>
      </c>
      <c r="G12" s="254">
        <f>абс!G12*100/Лист1!X12</f>
        <v>29.166666666666668</v>
      </c>
      <c r="H12" s="252">
        <f>абс!R12*100/Лист1!W12</f>
        <v>5.208333333333333</v>
      </c>
      <c r="I12" s="253">
        <f>абс!S12*100/Лист1!X12</f>
        <v>4.166666666666667</v>
      </c>
      <c r="J12" s="251">
        <f>абс!W12*100/Лист1!W12</f>
        <v>12.5</v>
      </c>
      <c r="K12" s="254">
        <f>абс!X12*100/Лист1!X12</f>
        <v>15.833333333333334</v>
      </c>
      <c r="L12" s="252">
        <f>абс!AC12*100/Лист1!W12</f>
        <v>5.208333333333333</v>
      </c>
      <c r="M12" s="253">
        <f>абс!AD12*100/Лист1!X12</f>
        <v>5.833333333333333</v>
      </c>
      <c r="N12" s="251">
        <f>абс!AE12*100/Лист1!W12</f>
        <v>2.0833333333333335</v>
      </c>
      <c r="O12" s="254">
        <f>абс!AF12*100/Лист1!X12</f>
        <v>5</v>
      </c>
      <c r="P12" s="252">
        <f>абс!AG12*100/Лист1!W12</f>
        <v>16.666666666666668</v>
      </c>
      <c r="Q12" s="253">
        <f>абс!AH12*100/Лист1!X12</f>
        <v>17.5</v>
      </c>
      <c r="R12" s="251">
        <f>абс!AI12*100/Лист1!W12</f>
        <v>5.208333333333333</v>
      </c>
      <c r="S12" s="254">
        <f>абс!AJ12*100/Лист1!X12</f>
        <v>3.3333333333333335</v>
      </c>
      <c r="T12" s="252" t="e">
        <f>абс!AO12*100/Лист1!W12</f>
        <v>#VALUE!</v>
      </c>
      <c r="U12" s="253">
        <f>абс!AP12*100/Лист1!X12</f>
        <v>1.6666666666666667</v>
      </c>
      <c r="V12" s="252" t="e">
        <f t="shared" si="0"/>
        <v>#VALUE!</v>
      </c>
      <c r="W12" s="253">
        <f t="shared" si="1"/>
        <v>1.6666666666666714</v>
      </c>
    </row>
    <row r="13" spans="1:23" ht="12.75">
      <c r="A13" s="264" t="s">
        <v>7</v>
      </c>
      <c r="B13" s="252">
        <f>абс!B13*100/Лист1!W13</f>
        <v>15.702479338842975</v>
      </c>
      <c r="C13" s="62">
        <f>абс!C13*100/Лист1!X13</f>
        <v>14.655172413793103</v>
      </c>
      <c r="D13" s="62">
        <f>абс!D13*100/Лист1!W13</f>
        <v>15.702479338842975</v>
      </c>
      <c r="E13" s="253">
        <f>абс!E13*100/Лист1!X13</f>
        <v>14.655172413793103</v>
      </c>
      <c r="F13" s="251">
        <f>абс!F13*100/Лист1!W13</f>
        <v>32.231404958677686</v>
      </c>
      <c r="G13" s="254">
        <f>абс!G13*100/Лист1!X13</f>
        <v>36.206896551724135</v>
      </c>
      <c r="H13" s="252">
        <f>абс!R13*100/Лист1!W13</f>
        <v>8.264462809917354</v>
      </c>
      <c r="I13" s="253">
        <f>абс!S13*100/Лист1!X13</f>
        <v>4.310344827586207</v>
      </c>
      <c r="J13" s="251">
        <f>абс!W13*100/Лист1!W13</f>
        <v>16.52892561983471</v>
      </c>
      <c r="K13" s="254">
        <f>абс!X13*100/Лист1!X13</f>
        <v>11.206896551724139</v>
      </c>
      <c r="L13" s="252">
        <f>абс!AC13*100/Лист1!W13</f>
        <v>7.43801652892562</v>
      </c>
      <c r="M13" s="253">
        <f>абс!AD13*100/Лист1!X13</f>
        <v>5.172413793103448</v>
      </c>
      <c r="N13" s="251">
        <f>абс!AE13*100/Лист1!W13</f>
        <v>0.8264462809917356</v>
      </c>
      <c r="O13" s="254">
        <f>абс!AF13*100/Лист1!X13</f>
        <v>1.7241379310344827</v>
      </c>
      <c r="P13" s="252">
        <f>абс!AG13*100/Лист1!W13</f>
        <v>5.785123966942149</v>
      </c>
      <c r="Q13" s="253">
        <f>абс!AH13*100/Лист1!X13</f>
        <v>14.655172413793103</v>
      </c>
      <c r="R13" s="251">
        <f>абс!AI13*100/Лист1!W13</f>
        <v>6.6115702479338845</v>
      </c>
      <c r="S13" s="254">
        <f>абс!AJ13*100/Лист1!X13</f>
        <v>9.482758620689655</v>
      </c>
      <c r="T13" s="252">
        <f>абс!AO13*100/Лист1!W13</f>
        <v>3.3057851239669422</v>
      </c>
      <c r="U13" s="253">
        <f>абс!AP13*100/Лист1!X13</f>
        <v>1.7241379310344827</v>
      </c>
      <c r="V13" s="252">
        <f t="shared" si="0"/>
        <v>3.305785123966956</v>
      </c>
      <c r="W13" s="253">
        <f t="shared" si="1"/>
        <v>0.8620689655172669</v>
      </c>
    </row>
    <row r="14" spans="1:23" ht="12.75">
      <c r="A14" s="264" t="s">
        <v>8</v>
      </c>
      <c r="B14" s="252">
        <f>абс!B14*100/Лист1!W14</f>
        <v>15.845070422535212</v>
      </c>
      <c r="C14" s="62">
        <f>абс!C14*100/Лист1!X14</f>
        <v>14.721723518850988</v>
      </c>
      <c r="D14" s="62">
        <f>абс!D14*100/Лист1!W14</f>
        <v>15.492957746478874</v>
      </c>
      <c r="E14" s="253">
        <f>абс!E14*100/Лист1!X14</f>
        <v>14.542190305206462</v>
      </c>
      <c r="F14" s="251">
        <f>абс!F14*100/Лист1!W14</f>
        <v>45.598591549295776</v>
      </c>
      <c r="G14" s="254">
        <f>абс!G14*100/Лист1!X14</f>
        <v>43.447037701974864</v>
      </c>
      <c r="H14" s="252">
        <f>абс!R14*100/Лист1!W14</f>
        <v>5.28169014084507</v>
      </c>
      <c r="I14" s="253">
        <f>абс!S14*100/Лист1!X14</f>
        <v>3.5906642728904847</v>
      </c>
      <c r="J14" s="251">
        <f>абс!W14*100/Лист1!W14</f>
        <v>10.73943661971831</v>
      </c>
      <c r="K14" s="254">
        <f>абс!X14*100/Лист1!X14</f>
        <v>11.8491921005386</v>
      </c>
      <c r="L14" s="252">
        <f>абс!AC14*100/Лист1!W14</f>
        <v>4.753521126760563</v>
      </c>
      <c r="M14" s="253">
        <f>абс!AD14*100/Лист1!X14</f>
        <v>6.642728904847397</v>
      </c>
      <c r="N14" s="251">
        <f>абс!AE14*100/Лист1!W14</f>
        <v>0.528169014084507</v>
      </c>
      <c r="O14" s="254">
        <f>абс!AF14*100/Лист1!X14</f>
        <v>0.718132854578097</v>
      </c>
      <c r="P14" s="252">
        <f>абс!AG14*100/Лист1!W14</f>
        <v>10.035211267605634</v>
      </c>
      <c r="Q14" s="253">
        <f>абс!AH14*100/Лист1!X14</f>
        <v>10.23339317773788</v>
      </c>
      <c r="R14" s="251">
        <f>абс!AI14*100/Лист1!W14</f>
        <v>3.6971830985915495</v>
      </c>
      <c r="S14" s="254">
        <f>абс!AJ14*100/Лист1!X14</f>
        <v>3.770197486535009</v>
      </c>
      <c r="T14" s="252">
        <f>абс!AO14*100/Лист1!W14</f>
        <v>1.408450704225352</v>
      </c>
      <c r="U14" s="253">
        <f>абс!AP14*100/Лист1!X14</f>
        <v>1.0771992818671454</v>
      </c>
      <c r="V14" s="252">
        <f t="shared" si="0"/>
        <v>2.1126760563380174</v>
      </c>
      <c r="W14" s="253">
        <f t="shared" si="1"/>
        <v>3.949730700179515</v>
      </c>
    </row>
    <row r="15" spans="1:23" ht="12.75">
      <c r="A15" s="264" t="s">
        <v>9</v>
      </c>
      <c r="B15" s="252">
        <f>абс!B15*100/Лист1!W15</f>
        <v>15.469613259668508</v>
      </c>
      <c r="C15" s="62">
        <f>абс!C15*100/Лист1!X15</f>
        <v>14.214463840399002</v>
      </c>
      <c r="D15" s="62">
        <f>абс!D15*100/Лист1!W15</f>
        <v>15.469613259668508</v>
      </c>
      <c r="E15" s="253">
        <f>абс!E15*100/Лист1!X15</f>
        <v>14.214463840399002</v>
      </c>
      <c r="F15" s="251">
        <f>абс!F15*100/Лист1!W15</f>
        <v>31.76795580110497</v>
      </c>
      <c r="G15" s="254">
        <f>абс!G15*100/Лист1!X15</f>
        <v>32.16957605985037</v>
      </c>
      <c r="H15" s="252">
        <f>абс!R15*100/Лист1!W15</f>
        <v>4.696132596685083</v>
      </c>
      <c r="I15" s="253">
        <f>абс!S15*100/Лист1!X15</f>
        <v>5.236907730673317</v>
      </c>
      <c r="J15" s="251">
        <f>абс!W15*100/Лист1!W15</f>
        <v>14.917127071823204</v>
      </c>
      <c r="K15" s="254">
        <f>абс!X15*100/Лист1!X15</f>
        <v>11.970074812967582</v>
      </c>
      <c r="L15" s="252">
        <f>абс!AC15*100/Лист1!W15</f>
        <v>4.419889502762431</v>
      </c>
      <c r="M15" s="253">
        <f>абс!AD15*100/Лист1!X15</f>
        <v>5.236907730673317</v>
      </c>
      <c r="N15" s="251">
        <f>абс!AE15*100/Лист1!W15</f>
        <v>4.972375690607735</v>
      </c>
      <c r="O15" s="254">
        <f>абс!AF15*100/Лист1!X15</f>
        <v>13.71571072319202</v>
      </c>
      <c r="P15" s="252">
        <f>абс!AG15*100/Лист1!W15</f>
        <v>9.668508287292818</v>
      </c>
      <c r="Q15" s="253">
        <f>абс!AH15*100/Лист1!X15</f>
        <v>3.7406483790523692</v>
      </c>
      <c r="R15" s="251">
        <f>абс!AI15*100/Лист1!W15</f>
        <v>4.419889502762431</v>
      </c>
      <c r="S15" s="254">
        <f>абс!AJ15*100/Лист1!X15</f>
        <v>5.236907730673317</v>
      </c>
      <c r="T15" s="252">
        <f>абс!AO15*100/Лист1!W15</f>
        <v>6.3535911602209945</v>
      </c>
      <c r="U15" s="253">
        <f>абс!AP15*100/Лист1!X15</f>
        <v>5.7356608478802995</v>
      </c>
      <c r="V15" s="252">
        <f t="shared" si="0"/>
        <v>3.3149171270718085</v>
      </c>
      <c r="W15" s="253">
        <f t="shared" si="1"/>
        <v>2.743142144638398</v>
      </c>
    </row>
    <row r="16" spans="1:23" ht="12.75">
      <c r="A16" s="264" t="s">
        <v>10</v>
      </c>
      <c r="B16" s="252">
        <f>абс!B16*100/Лист1!W16</f>
        <v>11.682242990654206</v>
      </c>
      <c r="C16" s="62">
        <f>абс!C16*100/Лист1!X16</f>
        <v>15.350877192982455</v>
      </c>
      <c r="D16" s="62">
        <f>абс!D16*100/Лист1!W16</f>
        <v>11.682242990654206</v>
      </c>
      <c r="E16" s="253">
        <f>абс!E16*100/Лист1!X16</f>
        <v>14.912280701754385</v>
      </c>
      <c r="F16" s="251">
        <f>абс!F16*100/Лист1!W16</f>
        <v>35.51401869158879</v>
      </c>
      <c r="G16" s="254">
        <f>абс!G16*100/Лист1!X16</f>
        <v>30.70175438596491</v>
      </c>
      <c r="H16" s="252">
        <f>абс!R16*100/Лист1!W16</f>
        <v>2.803738317757009</v>
      </c>
      <c r="I16" s="253">
        <f>абс!S16*100/Лист1!X16</f>
        <v>2.192982456140351</v>
      </c>
      <c r="J16" s="251">
        <f>абс!W16*100/Лист1!W16</f>
        <v>14.018691588785046</v>
      </c>
      <c r="K16" s="254">
        <f>абс!X16*100/Лист1!X16</f>
        <v>12.719298245614034</v>
      </c>
      <c r="L16" s="252">
        <f>абс!AC16*100/Лист1!W16</f>
        <v>11.682242990654206</v>
      </c>
      <c r="M16" s="253">
        <f>абс!AD16*100/Лист1!X16</f>
        <v>7.456140350877193</v>
      </c>
      <c r="N16" s="251">
        <f>абс!AE16*100/Лист1!W16</f>
        <v>7.009345794392523</v>
      </c>
      <c r="O16" s="254">
        <f>абс!AF16*100/Лист1!X16</f>
        <v>8.771929824561404</v>
      </c>
      <c r="P16" s="252">
        <f>абс!AG16*100/Лист1!W16</f>
        <v>7.009345794392523</v>
      </c>
      <c r="Q16" s="253">
        <f>абс!AH16*100/Лист1!X16</f>
        <v>7.017543859649122</v>
      </c>
      <c r="R16" s="251">
        <f>абс!AI16*100/Лист1!W16</f>
        <v>5.607476635514018</v>
      </c>
      <c r="S16" s="254">
        <f>абс!AJ16*100/Лист1!X16</f>
        <v>7.456140350877193</v>
      </c>
      <c r="T16" s="252">
        <f>абс!AO16*100/Лист1!W16</f>
        <v>2.803738317757009</v>
      </c>
      <c r="U16" s="253">
        <f>абс!AP16*100/Лист1!X16</f>
        <v>4.385964912280702</v>
      </c>
      <c r="V16" s="252">
        <f t="shared" si="0"/>
        <v>1.8691588785046775</v>
      </c>
      <c r="W16" s="253">
        <f t="shared" si="1"/>
        <v>3.94736842105263</v>
      </c>
    </row>
    <row r="17" spans="1:23" ht="12.75">
      <c r="A17" s="264" t="s">
        <v>11</v>
      </c>
      <c r="B17" s="252">
        <f>абс!B17*100/Лист1!W17</f>
        <v>14.173228346456693</v>
      </c>
      <c r="C17" s="62">
        <f>абс!C17*100/Лист1!X17</f>
        <v>12.612612612612613</v>
      </c>
      <c r="D17" s="62">
        <f>абс!D17*100/Лист1!W17</f>
        <v>14.173228346456693</v>
      </c>
      <c r="E17" s="253">
        <f>абс!E17*100/Лист1!X17</f>
        <v>12.612612612612613</v>
      </c>
      <c r="F17" s="251">
        <f>абс!F17*100/Лист1!W17</f>
        <v>29.133858267716537</v>
      </c>
      <c r="G17" s="254">
        <f>абс!G17*100/Лист1!X17</f>
        <v>33.333333333333336</v>
      </c>
      <c r="H17" s="252">
        <f>абс!R17*100/Лист1!W17</f>
        <v>4.724409448818897</v>
      </c>
      <c r="I17" s="253">
        <f>абс!S17*100/Лист1!X17</f>
        <v>2.7027027027027026</v>
      </c>
      <c r="J17" s="251">
        <f>абс!W17*100/Лист1!W17</f>
        <v>15.748031496062993</v>
      </c>
      <c r="K17" s="254">
        <f>абс!X17*100/Лист1!X17</f>
        <v>7.207207207207207</v>
      </c>
      <c r="L17" s="252">
        <f>абс!AC17*100/Лист1!W17</f>
        <v>4.724409448818897</v>
      </c>
      <c r="M17" s="253">
        <f>абс!AD17*100/Лист1!X17</f>
        <v>1.8018018018018018</v>
      </c>
      <c r="N17" s="251">
        <f>абс!AE17*100/Лист1!W17</f>
        <v>9.448818897637794</v>
      </c>
      <c r="O17" s="254">
        <f>абс!AF17*100/Лист1!X17</f>
        <v>11.711711711711711</v>
      </c>
      <c r="P17" s="252">
        <f>абс!AG17*100/Лист1!W17</f>
        <v>5.511811023622047</v>
      </c>
      <c r="Q17" s="253">
        <f>абс!AH17*100/Лист1!X17</f>
        <v>9.00900900900901</v>
      </c>
      <c r="R17" s="251">
        <f>абс!AI17*100/Лист1!W17</f>
        <v>3.937007874015748</v>
      </c>
      <c r="S17" s="254">
        <f>абс!AJ17*100/Лист1!X17</f>
        <v>7.207207207207207</v>
      </c>
      <c r="T17" s="252">
        <f>абс!AO17*100/Лист1!W17</f>
        <v>9.448818897637794</v>
      </c>
      <c r="U17" s="253">
        <f>абс!AP17*100/Лист1!X17</f>
        <v>9.90990990990991</v>
      </c>
      <c r="V17" s="252">
        <f t="shared" si="0"/>
        <v>3.149606299212607</v>
      </c>
      <c r="W17" s="253">
        <f t="shared" si="1"/>
        <v>4.50450450450451</v>
      </c>
    </row>
    <row r="18" spans="1:23" ht="12.75">
      <c r="A18" s="264" t="s">
        <v>12</v>
      </c>
      <c r="B18" s="252">
        <f>абс!B18*100/Лист1!W18</f>
        <v>12.735849056603774</v>
      </c>
      <c r="C18" s="62">
        <f>абс!C18*100/Лист1!X18</f>
        <v>19.248826291079812</v>
      </c>
      <c r="D18" s="62">
        <f>абс!D18*100/Лист1!W18</f>
        <v>12.735849056603774</v>
      </c>
      <c r="E18" s="253">
        <f>абс!E18*100/Лист1!X18</f>
        <v>19.248826291079812</v>
      </c>
      <c r="F18" s="251">
        <f>абс!F18*100/Лист1!W18</f>
        <v>42.924528301886795</v>
      </c>
      <c r="G18" s="254">
        <f>абс!G18*100/Лист1!X18</f>
        <v>38.967136150234744</v>
      </c>
      <c r="H18" s="252">
        <f>абс!R18*100/Лист1!W18</f>
        <v>7.0754716981132075</v>
      </c>
      <c r="I18" s="253">
        <f>абс!S18*100/Лист1!X18</f>
        <v>3.755868544600939</v>
      </c>
      <c r="J18" s="251">
        <f>абс!W18*100/Лист1!W18</f>
        <v>15.09433962264151</v>
      </c>
      <c r="K18" s="254">
        <f>абс!X18*100/Лист1!X18</f>
        <v>10.7981220657277</v>
      </c>
      <c r="L18" s="252">
        <f>абс!AC18*100/Лист1!W18</f>
        <v>7.547169811320755</v>
      </c>
      <c r="M18" s="253">
        <f>абс!AD18*100/Лист1!X18</f>
        <v>3.755868544600939</v>
      </c>
      <c r="N18" s="251">
        <f>абс!AE18*100/Лист1!W18</f>
        <v>5.188679245283019</v>
      </c>
      <c r="O18" s="254">
        <f>абс!AF18*100/Лист1!X18</f>
        <v>9.859154929577464</v>
      </c>
      <c r="P18" s="252">
        <f>абс!AG18*100/Лист1!W18</f>
        <v>0</v>
      </c>
      <c r="Q18" s="253">
        <f>абс!AH18*100/Лист1!X18</f>
        <v>0.9389671361502347</v>
      </c>
      <c r="R18" s="251">
        <f>абс!AI18*100/Лист1!W18</f>
        <v>6.60377358490566</v>
      </c>
      <c r="S18" s="254">
        <f>абс!AJ18*100/Лист1!X18</f>
        <v>9.389671361502348</v>
      </c>
      <c r="T18" s="252">
        <f>абс!AO18*100/Лист1!W18</f>
        <v>0.4716981132075472</v>
      </c>
      <c r="U18" s="253">
        <f>абс!AP18*100/Лист1!X18</f>
        <v>1.8779342723004695</v>
      </c>
      <c r="V18" s="252">
        <f t="shared" si="0"/>
        <v>2.35849056603773</v>
      </c>
      <c r="W18" s="253">
        <f t="shared" si="1"/>
        <v>1.408450704225345</v>
      </c>
    </row>
    <row r="19" spans="1:23" ht="12.75">
      <c r="A19" s="264" t="s">
        <v>13</v>
      </c>
      <c r="B19" s="252">
        <f>абс!B19*100/Лист1!W19</f>
        <v>10.714285714285714</v>
      </c>
      <c r="C19" s="62">
        <f>абс!C19*100/Лист1!X19</f>
        <v>14.009661835748792</v>
      </c>
      <c r="D19" s="62">
        <f>абс!D19*100/Лист1!W19</f>
        <v>10.714285714285714</v>
      </c>
      <c r="E19" s="253">
        <f>абс!E19*100/Лист1!X19</f>
        <v>13.526570048309178</v>
      </c>
      <c r="F19" s="251">
        <f>абс!F19*100/Лист1!W19</f>
        <v>36.160714285714285</v>
      </c>
      <c r="G19" s="254">
        <f>абс!G19*100/Лист1!X19</f>
        <v>36.231884057971016</v>
      </c>
      <c r="H19" s="252">
        <f>абс!R19*100/Лист1!W19</f>
        <v>9.375</v>
      </c>
      <c r="I19" s="253">
        <f>абс!S19*100/Лист1!X19</f>
        <v>4.3478260869565215</v>
      </c>
      <c r="J19" s="251">
        <f>абс!W19*100/Лист1!W19</f>
        <v>11.607142857142858</v>
      </c>
      <c r="K19" s="254">
        <f>абс!X19*100/Лист1!X19</f>
        <v>13.043478260869565</v>
      </c>
      <c r="L19" s="252">
        <f>абс!AC19*100/Лист1!W19</f>
        <v>4.464285714285714</v>
      </c>
      <c r="M19" s="253">
        <f>абс!AD19*100/Лист1!X19</f>
        <v>4.3478260869565215</v>
      </c>
      <c r="N19" s="251">
        <f>абс!AE19*100/Лист1!W19</f>
        <v>5.803571428571429</v>
      </c>
      <c r="O19" s="254">
        <f>абс!AF19*100/Лист1!X19</f>
        <v>6.763285024154589</v>
      </c>
      <c r="P19" s="252">
        <f>абс!AG19*100/Лист1!W19</f>
        <v>8.035714285714286</v>
      </c>
      <c r="Q19" s="253">
        <f>абс!AH19*100/Лист1!X19</f>
        <v>7.246376811594203</v>
      </c>
      <c r="R19" s="251">
        <f>абс!AI19*100/Лист1!W19</f>
        <v>6.696428571428571</v>
      </c>
      <c r="S19" s="254">
        <f>абс!AJ19*100/Лист1!X19</f>
        <v>7.246376811594203</v>
      </c>
      <c r="T19" s="252">
        <f>абс!AO19*100/Лист1!W19</f>
        <v>5.357142857142857</v>
      </c>
      <c r="U19" s="253">
        <f>абс!AP19*100/Лист1!X19</f>
        <v>3.864734299516908</v>
      </c>
      <c r="V19" s="252">
        <f t="shared" si="0"/>
        <v>1.7857142857142776</v>
      </c>
      <c r="W19" s="253">
        <f t="shared" si="1"/>
        <v>2.898550724637687</v>
      </c>
    </row>
    <row r="20" spans="1:23" ht="12.75">
      <c r="A20" s="264" t="s">
        <v>14</v>
      </c>
      <c r="B20" s="252">
        <f>абс!B20*100/Лист1!W20</f>
        <v>14.545454545454545</v>
      </c>
      <c r="C20" s="62">
        <f>абс!C20*100/Лист1!X20</f>
        <v>11.363636363636363</v>
      </c>
      <c r="D20" s="62">
        <f>абс!D20*100/Лист1!W20</f>
        <v>14.545454545454545</v>
      </c>
      <c r="E20" s="253">
        <f>абс!E20*100/Лист1!X20</f>
        <v>11.363636363636363</v>
      </c>
      <c r="F20" s="251">
        <f>абс!F20*100/Лист1!W20</f>
        <v>44.54545454545455</v>
      </c>
      <c r="G20" s="254">
        <f>абс!G20*100/Лист1!X20</f>
        <v>36.36363636363637</v>
      </c>
      <c r="H20" s="252">
        <f>абс!R20*100/Лист1!W20</f>
        <v>6.363636363636363</v>
      </c>
      <c r="I20" s="253">
        <f>абс!S20*100/Лист1!X20</f>
        <v>6.0606060606060606</v>
      </c>
      <c r="J20" s="251">
        <f>абс!W20*100/Лист1!W20</f>
        <v>7.2727272727272725</v>
      </c>
      <c r="K20" s="254">
        <f>абс!X20*100/Лист1!X20</f>
        <v>14.393939393939394</v>
      </c>
      <c r="L20" s="252">
        <f>абс!AC20*100/Лист1!W20</f>
        <v>6.363636363636363</v>
      </c>
      <c r="M20" s="253">
        <f>абс!AD20*100/Лист1!X20</f>
        <v>9.848484848484848</v>
      </c>
      <c r="N20" s="251">
        <f>абс!AE20*100/Лист1!W20</f>
        <v>5.454545454545454</v>
      </c>
      <c r="O20" s="254">
        <f>абс!AF20*100/Лист1!X20</f>
        <v>9.090909090909092</v>
      </c>
      <c r="P20" s="252">
        <f>абс!AG20*100/Лист1!W20</f>
        <v>2.727272727272727</v>
      </c>
      <c r="Q20" s="253">
        <f>абс!AH20*100/Лист1!X20</f>
        <v>2.272727272727273</v>
      </c>
      <c r="R20" s="251">
        <f>абс!AI20*100/Лист1!W20</f>
        <v>10.909090909090908</v>
      </c>
      <c r="S20" s="254">
        <f>абс!AJ20*100/Лист1!X20</f>
        <v>7.575757575757576</v>
      </c>
      <c r="T20" s="252" t="e">
        <f>абс!AO20*100/Лист1!W20</f>
        <v>#VALUE!</v>
      </c>
      <c r="U20" s="253">
        <f>абс!AP20*100/Лист1!X20</f>
        <v>1.5151515151515151</v>
      </c>
      <c r="V20" s="252" t="e">
        <f t="shared" si="0"/>
        <v>#VALUE!</v>
      </c>
      <c r="W20" s="253">
        <f t="shared" si="1"/>
        <v>1.5151515151515156</v>
      </c>
    </row>
    <row r="21" spans="1:23" ht="12.75">
      <c r="A21" s="264" t="s">
        <v>15</v>
      </c>
      <c r="B21" s="252">
        <f>абс!B21*100/Лист1!W21</f>
        <v>12.5</v>
      </c>
      <c r="C21" s="62">
        <f>абс!C21*100/Лист1!X21</f>
        <v>11.11111111111111</v>
      </c>
      <c r="D21" s="62">
        <f>абс!D21*100/Лист1!W21</f>
        <v>12.5</v>
      </c>
      <c r="E21" s="253">
        <f>абс!E21*100/Лист1!X21</f>
        <v>11.11111111111111</v>
      </c>
      <c r="F21" s="251">
        <f>абс!F21*100/Лист1!W21</f>
        <v>41.666666666666664</v>
      </c>
      <c r="G21" s="254">
        <f>абс!G21*100/Лист1!X21</f>
        <v>35.042735042735046</v>
      </c>
      <c r="H21" s="252">
        <f>абс!R21*100/Лист1!W21</f>
        <v>7.291666666666667</v>
      </c>
      <c r="I21" s="253">
        <f>абс!S21*100/Лист1!X21</f>
        <v>4.273504273504273</v>
      </c>
      <c r="J21" s="251">
        <f>абс!W21*100/Лист1!W21</f>
        <v>16.666666666666668</v>
      </c>
      <c r="K21" s="254">
        <f>абс!X21*100/Лист1!X21</f>
        <v>13.675213675213675</v>
      </c>
      <c r="L21" s="252">
        <f>абс!AC21*100/Лист1!W21</f>
        <v>5.208333333333333</v>
      </c>
      <c r="M21" s="253">
        <f>абс!AD21*100/Лист1!X21</f>
        <v>5.128205128205129</v>
      </c>
      <c r="N21" s="251">
        <f>абс!AE21*100/Лист1!W21</f>
        <v>5.208333333333333</v>
      </c>
      <c r="O21" s="254">
        <f>абс!AF21*100/Лист1!X21</f>
        <v>5.128205128205129</v>
      </c>
      <c r="P21" s="252">
        <f>абс!AG21*100/Лист1!W21</f>
        <v>2.0833333333333335</v>
      </c>
      <c r="Q21" s="253">
        <f>абс!AH21*100/Лист1!X21</f>
        <v>7.6923076923076925</v>
      </c>
      <c r="R21" s="251">
        <f>абс!AI21*100/Лист1!W21</f>
        <v>5.208333333333333</v>
      </c>
      <c r="S21" s="254">
        <f>абс!AJ21*100/Лист1!X21</f>
        <v>10.256410256410257</v>
      </c>
      <c r="T21" s="252">
        <f>абс!AO21*100/Лист1!W21</f>
        <v>2.0833333333333335</v>
      </c>
      <c r="U21" s="253">
        <f>абс!AP21*100/Лист1!X21</f>
        <v>2.5641025641025643</v>
      </c>
      <c r="V21" s="252">
        <f t="shared" si="0"/>
        <v>2.083333333333357</v>
      </c>
      <c r="W21" s="253">
        <f t="shared" si="1"/>
        <v>5.128205128205124</v>
      </c>
    </row>
    <row r="22" spans="1:23" ht="12.75">
      <c r="A22" s="264" t="s">
        <v>16</v>
      </c>
      <c r="B22" s="252">
        <f>абс!B22*100/Лист1!W22</f>
        <v>19</v>
      </c>
      <c r="C22" s="62">
        <f>абс!C22*100/Лист1!X22</f>
        <v>14.765100671140939</v>
      </c>
      <c r="D22" s="62">
        <f>абс!D22*100/Лист1!W22</f>
        <v>19</v>
      </c>
      <c r="E22" s="253">
        <f>абс!E22*100/Лист1!X22</f>
        <v>14.093959731543624</v>
      </c>
      <c r="F22" s="251">
        <f>абс!F22*100/Лист1!W22</f>
        <v>42.333333333333336</v>
      </c>
      <c r="G22" s="254">
        <f>абс!G22*100/Лист1!X22</f>
        <v>49.328859060402685</v>
      </c>
      <c r="H22" s="252">
        <f>абс!R22*100/Лист1!W22</f>
        <v>5</v>
      </c>
      <c r="I22" s="253">
        <f>абс!S22*100/Лист1!X22</f>
        <v>3.6912751677852347</v>
      </c>
      <c r="J22" s="251">
        <f>абс!W22*100/Лист1!W22</f>
        <v>10.666666666666666</v>
      </c>
      <c r="K22" s="254">
        <f>абс!X22*100/Лист1!X22</f>
        <v>12.751677852348994</v>
      </c>
      <c r="L22" s="252">
        <f>абс!AC22*100/Лист1!W22</f>
        <v>5.666666666666667</v>
      </c>
      <c r="M22" s="253">
        <f>абс!AD22*100/Лист1!X22</f>
        <v>3.6912751677852347</v>
      </c>
      <c r="N22" s="251">
        <f>абс!AE22*100/Лист1!W22</f>
        <v>2.3333333333333335</v>
      </c>
      <c r="O22" s="254">
        <f>абс!AF22*100/Лист1!X22</f>
        <v>2.0134228187919465</v>
      </c>
      <c r="P22" s="252">
        <f>абс!AG22*100/Лист1!W22</f>
        <v>2</v>
      </c>
      <c r="Q22" s="253">
        <f>абс!AH22*100/Лист1!X22</f>
        <v>3.3557046979865772</v>
      </c>
      <c r="R22" s="251">
        <f>абс!AI22*100/Лист1!W22</f>
        <v>8.333333333333334</v>
      </c>
      <c r="S22" s="254">
        <f>абс!AJ22*100/Лист1!X22</f>
        <v>6.040268456375839</v>
      </c>
      <c r="T22" s="252">
        <f>абс!AO22*100/Лист1!W22</f>
        <v>1.3333333333333333</v>
      </c>
      <c r="U22" s="253">
        <f>абс!AP22*100/Лист1!X22</f>
        <v>1.0067114093959733</v>
      </c>
      <c r="V22" s="252">
        <f t="shared" si="0"/>
        <v>3.3333333333333286</v>
      </c>
      <c r="W22" s="253">
        <f t="shared" si="1"/>
        <v>3.3557046979865675</v>
      </c>
    </row>
    <row r="23" spans="1:23" ht="12.75">
      <c r="A23" s="264" t="s">
        <v>17</v>
      </c>
      <c r="B23" s="252">
        <f>абс!B23*100/Лист1!W23</f>
        <v>11.742424242424242</v>
      </c>
      <c r="C23" s="62">
        <f>абс!C23*100/Лист1!X23</f>
        <v>13.962264150943396</v>
      </c>
      <c r="D23" s="62">
        <f>абс!D23*100/Лист1!W23</f>
        <v>11.363636363636363</v>
      </c>
      <c r="E23" s="253">
        <f>абс!E23*100/Лист1!X23</f>
        <v>13.962264150943396</v>
      </c>
      <c r="F23" s="251">
        <f>абс!F23*100/Лист1!W23</f>
        <v>30.303030303030305</v>
      </c>
      <c r="G23" s="254">
        <f>абс!G23*100/Лист1!X23</f>
        <v>27.92452830188679</v>
      </c>
      <c r="H23" s="252">
        <f>абс!R23*100/Лист1!W23</f>
        <v>1.893939393939394</v>
      </c>
      <c r="I23" s="253">
        <f>абс!S23*100/Лист1!X23</f>
        <v>3.018867924528302</v>
      </c>
      <c r="J23" s="251">
        <f>абс!W23*100/Лист1!W23</f>
        <v>10.606060606060606</v>
      </c>
      <c r="K23" s="254">
        <f>абс!X23*100/Лист1!X23</f>
        <v>15.09433962264151</v>
      </c>
      <c r="L23" s="252">
        <f>абс!AC23*100/Лист1!W23</f>
        <v>7.575757575757576</v>
      </c>
      <c r="M23" s="253">
        <f>абс!AD23*100/Лист1!X23</f>
        <v>6.037735849056604</v>
      </c>
      <c r="N23" s="251">
        <f>абс!AE23*100/Лист1!W23</f>
        <v>21.59090909090909</v>
      </c>
      <c r="O23" s="254">
        <f>абс!AF23*100/Лист1!X23</f>
        <v>22.264150943396228</v>
      </c>
      <c r="P23" s="252">
        <f>абс!AG23*100/Лист1!W23</f>
        <v>0</v>
      </c>
      <c r="Q23" s="253">
        <f>абс!AH23*100/Лист1!X23</f>
        <v>0</v>
      </c>
      <c r="R23" s="251">
        <f>абс!AI23*100/Лист1!W23</f>
        <v>12.878787878787879</v>
      </c>
      <c r="S23" s="254">
        <f>абс!AJ23*100/Лист1!X23</f>
        <v>8.30188679245283</v>
      </c>
      <c r="T23" s="252">
        <f>абс!AO23*100/Лист1!W23</f>
        <v>1.893939393939394</v>
      </c>
      <c r="U23" s="253">
        <f>абс!AP23*100/Лист1!X23</f>
        <v>1.1320754716981132</v>
      </c>
      <c r="V23" s="252">
        <f t="shared" si="0"/>
        <v>1.5151515151515156</v>
      </c>
      <c r="W23" s="253">
        <f t="shared" si="1"/>
        <v>2.264150943396217</v>
      </c>
    </row>
    <row r="24" spans="1:23" ht="12.75">
      <c r="A24" s="264" t="s">
        <v>18</v>
      </c>
      <c r="B24" s="252">
        <f>абс!B24*100/Лист1!W24</f>
        <v>15.763546798029557</v>
      </c>
      <c r="C24" s="62">
        <f>абс!C24*100/Лист1!X24</f>
        <v>15.611814345991561</v>
      </c>
      <c r="D24" s="62">
        <f>абс!D24*100/Лист1!W24</f>
        <v>15.270935960591133</v>
      </c>
      <c r="E24" s="253">
        <f>абс!E24*100/Лист1!X24</f>
        <v>15.189873417721518</v>
      </c>
      <c r="F24" s="251">
        <f>абс!F24*100/Лист1!W24</f>
        <v>39.40886699507389</v>
      </c>
      <c r="G24" s="254">
        <f>абс!G24*100/Лист1!X24</f>
        <v>48.52320675105485</v>
      </c>
      <c r="H24" s="252">
        <f>абс!R24*100/Лист1!W24</f>
        <v>3.4482758620689653</v>
      </c>
      <c r="I24" s="253">
        <f>абс!S24*100/Лист1!X24</f>
        <v>5.063291139240507</v>
      </c>
      <c r="J24" s="251">
        <f>абс!W24*100/Лист1!W24</f>
        <v>12.31527093596059</v>
      </c>
      <c r="K24" s="254">
        <f>абс!X24*100/Лист1!X24</f>
        <v>9.70464135021097</v>
      </c>
      <c r="L24" s="252">
        <f>абс!AC24*100/Лист1!W24</f>
        <v>4.926108374384237</v>
      </c>
      <c r="M24" s="253">
        <f>абс!AD24*100/Лист1!X24</f>
        <v>7.594936708860759</v>
      </c>
      <c r="N24" s="251">
        <f>абс!AE24*100/Лист1!W24</f>
        <v>1.477832512315271</v>
      </c>
      <c r="O24" s="254">
        <f>абс!AF24*100/Лист1!X24</f>
        <v>0</v>
      </c>
      <c r="P24" s="252">
        <f>абс!AG24*100/Лист1!W24</f>
        <v>1.9704433497536946</v>
      </c>
      <c r="Q24" s="253">
        <f>абс!AH24*100/Лист1!X24</f>
        <v>0.4219409282700422</v>
      </c>
      <c r="R24" s="251">
        <f>абс!AI24*100/Лист1!W24</f>
        <v>11.822660098522167</v>
      </c>
      <c r="S24" s="254">
        <f>абс!AJ24*100/Лист1!X24</f>
        <v>7.594936708860759</v>
      </c>
      <c r="T24" s="252">
        <f>абс!AO24*100/Лист1!W24</f>
        <v>5.911330049261084</v>
      </c>
      <c r="U24" s="253">
        <f>абс!AP24*100/Лист1!X24</f>
        <v>2.109704641350211</v>
      </c>
      <c r="V24" s="252">
        <f t="shared" si="0"/>
        <v>2.955665024630534</v>
      </c>
      <c r="W24" s="253">
        <f t="shared" si="1"/>
        <v>3.375527426160346</v>
      </c>
    </row>
    <row r="25" spans="1:23" ht="12.75">
      <c r="A25" s="264" t="s">
        <v>19</v>
      </c>
      <c r="B25" s="252">
        <f>абс!B25*100/Лист1!W25</f>
        <v>13.513513513513514</v>
      </c>
      <c r="C25" s="62">
        <f>абс!C25*100/Лист1!X25</f>
        <v>17.94871794871795</v>
      </c>
      <c r="D25" s="62">
        <f>абс!D25*100/Лист1!W25</f>
        <v>13.513513513513514</v>
      </c>
      <c r="E25" s="253">
        <f>абс!E25*100/Лист1!X25</f>
        <v>17.94871794871795</v>
      </c>
      <c r="F25" s="251">
        <f>абс!F25*100/Лист1!W25</f>
        <v>41.44144144144144</v>
      </c>
      <c r="G25" s="254">
        <f>абс!G25*100/Лист1!X25</f>
        <v>33.333333333333336</v>
      </c>
      <c r="H25" s="252">
        <f>абс!R25*100/Лист1!W25</f>
        <v>4.504504504504505</v>
      </c>
      <c r="I25" s="253">
        <f>абс!S25*100/Лист1!X25</f>
        <v>5.128205128205129</v>
      </c>
      <c r="J25" s="251">
        <f>абс!W25*100/Лист1!W25</f>
        <v>17.117117117117118</v>
      </c>
      <c r="K25" s="254">
        <f>абс!X25*100/Лист1!X25</f>
        <v>13.675213675213675</v>
      </c>
      <c r="L25" s="252">
        <f>абс!AC25*100/Лист1!W25</f>
        <v>4.504504504504505</v>
      </c>
      <c r="M25" s="253">
        <f>абс!AD25*100/Лист1!X25</f>
        <v>8.547008547008547</v>
      </c>
      <c r="N25" s="251">
        <f>абс!AE25*100/Лист1!W25</f>
        <v>0</v>
      </c>
      <c r="O25" s="254">
        <f>абс!AF25*100/Лист1!X25</f>
        <v>0.8547008547008547</v>
      </c>
      <c r="P25" s="252">
        <f>абс!AG25*100/Лист1!W25</f>
        <v>7.207207207207207</v>
      </c>
      <c r="Q25" s="253">
        <f>абс!AH25*100/Лист1!X25</f>
        <v>10.256410256410257</v>
      </c>
      <c r="R25" s="251">
        <f>абс!AI25*100/Лист1!W25</f>
        <v>7.207207207207207</v>
      </c>
      <c r="S25" s="254">
        <f>абс!AJ25*100/Лист1!X25</f>
        <v>5.982905982905983</v>
      </c>
      <c r="T25" s="252">
        <f>абс!AO25*100/Лист1!W25</f>
        <v>1.8018018018018018</v>
      </c>
      <c r="U25" s="253">
        <f>абс!AP25*100/Лист1!X25</f>
        <v>0.8547008547008547</v>
      </c>
      <c r="V25" s="252">
        <f t="shared" si="0"/>
        <v>2.702702702702709</v>
      </c>
      <c r="W25" s="253">
        <f t="shared" si="1"/>
        <v>3.418803418803421</v>
      </c>
    </row>
    <row r="26" spans="1:23" ht="12.75">
      <c r="A26" s="264" t="s">
        <v>20</v>
      </c>
      <c r="B26" s="252">
        <f>абс!B26*100/Лист1!W26</f>
        <v>12.5</v>
      </c>
      <c r="C26" s="62">
        <f>абс!C26*100/Лист1!X26</f>
        <v>18.88111888111888</v>
      </c>
      <c r="D26" s="62">
        <f>абс!D26*100/Лист1!W26</f>
        <v>11.18421052631579</v>
      </c>
      <c r="E26" s="253">
        <f>абс!E26*100/Лист1!X26</f>
        <v>18.88111888111888</v>
      </c>
      <c r="F26" s="251">
        <f>абс!F26*100/Лист1!W26</f>
        <v>43.421052631578945</v>
      </c>
      <c r="G26" s="254">
        <f>абс!G26*100/Лист1!X26</f>
        <v>34.26573426573427</v>
      </c>
      <c r="H26" s="252">
        <f>абс!R26*100/Лист1!W26</f>
        <v>3.289473684210526</v>
      </c>
      <c r="I26" s="253">
        <f>абс!S26*100/Лист1!X26</f>
        <v>6.293706293706293</v>
      </c>
      <c r="J26" s="251">
        <f>абс!W26*100/Лист1!W26</f>
        <v>11.18421052631579</v>
      </c>
      <c r="K26" s="254">
        <f>абс!X26*100/Лист1!X26</f>
        <v>11.888111888111888</v>
      </c>
      <c r="L26" s="252">
        <f>абс!AC26*100/Лист1!W26</f>
        <v>8.552631578947368</v>
      </c>
      <c r="M26" s="253">
        <f>абс!AD26*100/Лист1!X26</f>
        <v>12.587412587412587</v>
      </c>
      <c r="N26" s="251">
        <f>абс!AE26*100/Лист1!W26</f>
        <v>7.894736842105263</v>
      </c>
      <c r="O26" s="254">
        <f>абс!AF26*100/Лист1!X26</f>
        <v>2.797202797202797</v>
      </c>
      <c r="P26" s="252">
        <f>абс!AG26*100/Лист1!W26</f>
        <v>0.6578947368421053</v>
      </c>
      <c r="Q26" s="253">
        <f>абс!AH26*100/Лист1!X26</f>
        <v>0</v>
      </c>
      <c r="R26" s="251">
        <f>абс!AI26*100/Лист1!W26</f>
        <v>7.2368421052631575</v>
      </c>
      <c r="S26" s="254">
        <f>абс!AJ26*100/Лист1!X26</f>
        <v>7.6923076923076925</v>
      </c>
      <c r="T26" s="252">
        <f>абс!AO26*100/Лист1!W26</f>
        <v>3.9473684210526314</v>
      </c>
      <c r="U26" s="253">
        <f>абс!AP26*100/Лист1!X26</f>
        <v>4.195804195804196</v>
      </c>
      <c r="V26" s="252">
        <f t="shared" si="0"/>
        <v>1.3157894736842195</v>
      </c>
      <c r="W26" s="253">
        <f t="shared" si="1"/>
        <v>1.3986013986013859</v>
      </c>
    </row>
    <row r="27" spans="1:23" ht="12.75">
      <c r="A27" s="264" t="s">
        <v>21</v>
      </c>
      <c r="B27" s="252">
        <f>абс!B27*100/Лист1!W27</f>
        <v>11.594202898550725</v>
      </c>
      <c r="C27" s="62">
        <f>абс!C27*100/Лист1!X27</f>
        <v>16.3265306122449</v>
      </c>
      <c r="D27" s="62">
        <f>абс!D27*100/Лист1!W27</f>
        <v>11.014492753623188</v>
      </c>
      <c r="E27" s="253">
        <f>абс!E27*100/Лист1!X27</f>
        <v>16.034985422740526</v>
      </c>
      <c r="F27" s="251">
        <f>абс!F27*100/Лист1!W27</f>
        <v>33.91304347826087</v>
      </c>
      <c r="G27" s="254">
        <f>абс!G27*100/Лист1!X27</f>
        <v>38.19241982507289</v>
      </c>
      <c r="H27" s="252">
        <f>абс!R27*100/Лист1!W27</f>
        <v>5.217391304347826</v>
      </c>
      <c r="I27" s="253">
        <f>абс!S27*100/Лист1!X27</f>
        <v>5.247813411078718</v>
      </c>
      <c r="J27" s="251">
        <f>абс!W27*100/Лист1!W27</f>
        <v>15.942028985507246</v>
      </c>
      <c r="K27" s="254">
        <f>абс!X27*100/Лист1!X27</f>
        <v>10.495626822157435</v>
      </c>
      <c r="L27" s="252">
        <f>абс!AC27*100/Лист1!W27</f>
        <v>3.1884057971014492</v>
      </c>
      <c r="M27" s="253">
        <f>абс!AD27*100/Лист1!X27</f>
        <v>3.7900874635568513</v>
      </c>
      <c r="N27" s="251">
        <f>абс!AE27*100/Лист1!W27</f>
        <v>15.072463768115941</v>
      </c>
      <c r="O27" s="254">
        <f>абс!AF27*100/Лист1!X27</f>
        <v>9.620991253644315</v>
      </c>
      <c r="P27" s="252">
        <f>абс!AG27*100/Лист1!W27</f>
        <v>0.8695652173913043</v>
      </c>
      <c r="Q27" s="253">
        <f>абс!AH27*100/Лист1!X27</f>
        <v>0.8746355685131195</v>
      </c>
      <c r="R27" s="251">
        <f>абс!AI27*100/Лист1!W27</f>
        <v>8.405797101449275</v>
      </c>
      <c r="S27" s="254">
        <f>абс!AJ27*100/Лист1!X27</f>
        <v>9.329446064139942</v>
      </c>
      <c r="T27" s="252">
        <f>абс!AO27*100/Лист1!W27</f>
        <v>2.028985507246377</v>
      </c>
      <c r="U27" s="253">
        <f>абс!AP27*100/Лист1!X27</f>
        <v>0.8746355685131195</v>
      </c>
      <c r="V27" s="252">
        <f t="shared" si="0"/>
        <v>3.7681159420289845</v>
      </c>
      <c r="W27" s="253">
        <f t="shared" si="1"/>
        <v>5.24781341107871</v>
      </c>
    </row>
    <row r="28" spans="1:23" ht="12.75">
      <c r="A28" s="264" t="s">
        <v>22</v>
      </c>
      <c r="B28" s="252">
        <f>абс!B28*100/Лист1!W28</f>
        <v>15.2046783625731</v>
      </c>
      <c r="C28" s="62">
        <f>абс!C28*100/Лист1!X28</f>
        <v>11.046511627906977</v>
      </c>
      <c r="D28" s="62">
        <f>абс!D28*100/Лист1!W28</f>
        <v>15.2046783625731</v>
      </c>
      <c r="E28" s="253">
        <f>абс!E28*100/Лист1!X28</f>
        <v>11.046511627906977</v>
      </c>
      <c r="F28" s="251">
        <f>абс!F28*100/Лист1!W28</f>
        <v>25.146198830409357</v>
      </c>
      <c r="G28" s="254">
        <f>абс!G28*100/Лист1!X28</f>
        <v>31.3953488372093</v>
      </c>
      <c r="H28" s="252">
        <f>абс!R28*100/Лист1!W28</f>
        <v>2.9239766081871346</v>
      </c>
      <c r="I28" s="253">
        <f>абс!S28*100/Лист1!X28</f>
        <v>3.488372093023256</v>
      </c>
      <c r="J28" s="251">
        <f>абс!W28*100/Лист1!W28</f>
        <v>8.187134502923977</v>
      </c>
      <c r="K28" s="254">
        <f>абс!X28*100/Лист1!X28</f>
        <v>10.465116279069768</v>
      </c>
      <c r="L28" s="252">
        <f>абс!AC28*100/Лист1!W28</f>
        <v>8.771929824561404</v>
      </c>
      <c r="M28" s="253">
        <f>абс!AD28*100/Лист1!X28</f>
        <v>3.488372093023256</v>
      </c>
      <c r="N28" s="251">
        <f>абс!AE28*100/Лист1!W28</f>
        <v>17.54385964912281</v>
      </c>
      <c r="O28" s="254">
        <f>абс!AF28*100/Лист1!X28</f>
        <v>16.86046511627907</v>
      </c>
      <c r="P28" s="252">
        <f>абс!AG28*100/Лист1!W28</f>
        <v>7.017543859649122</v>
      </c>
      <c r="Q28" s="253">
        <f>абс!AH28*100/Лист1!X28</f>
        <v>6.395348837209302</v>
      </c>
      <c r="R28" s="251">
        <f>абс!AI28*100/Лист1!W28</f>
        <v>7.60233918128655</v>
      </c>
      <c r="S28" s="254">
        <f>абс!AJ28*100/Лист1!X28</f>
        <v>9.30232558139535</v>
      </c>
      <c r="T28" s="252">
        <f>абс!AO28*100/Лист1!W28</f>
        <v>2.9239766081871346</v>
      </c>
      <c r="U28" s="253">
        <f>абс!AP28*100/Лист1!X28</f>
        <v>2.9069767441860463</v>
      </c>
      <c r="V28" s="252">
        <f t="shared" si="0"/>
        <v>4.67836257309942</v>
      </c>
      <c r="W28" s="253">
        <f t="shared" si="1"/>
        <v>4.6511627906976685</v>
      </c>
    </row>
    <row r="29" spans="1:23" ht="12.75">
      <c r="A29" s="264" t="s">
        <v>23</v>
      </c>
      <c r="B29" s="252">
        <f>абс!B29*100/Лист1!W29</f>
        <v>14.960629921259843</v>
      </c>
      <c r="C29" s="62">
        <f>абс!C29*100/Лист1!X29</f>
        <v>14.15929203539823</v>
      </c>
      <c r="D29" s="62">
        <f>абс!D29*100/Лист1!W29</f>
        <v>14.960629921259843</v>
      </c>
      <c r="E29" s="253">
        <f>абс!E29*100/Лист1!X29</f>
        <v>14.15929203539823</v>
      </c>
      <c r="F29" s="251">
        <f>абс!F29*100/Лист1!W29</f>
        <v>43.30708661417323</v>
      </c>
      <c r="G29" s="254">
        <f>абс!G29*100/Лист1!X29</f>
        <v>31.858407079646017</v>
      </c>
      <c r="H29" s="252">
        <f>абс!R29*100/Лист1!W29</f>
        <v>7.086614173228346</v>
      </c>
      <c r="I29" s="253">
        <f>абс!S29*100/Лист1!X29</f>
        <v>3.5398230088495577</v>
      </c>
      <c r="J29" s="251">
        <f>абс!W29*100/Лист1!W29</f>
        <v>11.811023622047244</v>
      </c>
      <c r="K29" s="254">
        <f>абс!X29*100/Лист1!X29</f>
        <v>16.8141592920354</v>
      </c>
      <c r="L29" s="252">
        <f>абс!AC29*100/Лист1!W29</f>
        <v>10.236220472440944</v>
      </c>
      <c r="M29" s="253">
        <f>абс!AD29*100/Лист1!X29</f>
        <v>7.079646017699115</v>
      </c>
      <c r="N29" s="251">
        <f>абс!AE29*100/Лист1!W29</f>
        <v>0</v>
      </c>
      <c r="O29" s="254">
        <f>абс!AF29*100/Лист1!X29</f>
        <v>1.7699115044247788</v>
      </c>
      <c r="P29" s="252">
        <f>абс!AG29*100/Лист1!W29</f>
        <v>1.5748031496062993</v>
      </c>
      <c r="Q29" s="253">
        <f>абс!AH29*100/Лист1!X29</f>
        <v>6.1946902654867255</v>
      </c>
      <c r="R29" s="251">
        <f>абс!AI29*100/Лист1!W29</f>
        <v>5.511811023622047</v>
      </c>
      <c r="S29" s="254">
        <f>абс!AJ29*100/Лист1!X29</f>
        <v>14.15929203539823</v>
      </c>
      <c r="T29" s="252">
        <f>абс!AO29*100/Лист1!W29</f>
        <v>1.5748031496062993</v>
      </c>
      <c r="U29" s="253">
        <f>абс!AP29*100/Лист1!X29</f>
        <v>1.7699115044247788</v>
      </c>
      <c r="V29" s="252">
        <f t="shared" si="0"/>
        <v>3.937007874015748</v>
      </c>
      <c r="W29" s="253">
        <f t="shared" si="1"/>
        <v>2.6548672566371465</v>
      </c>
    </row>
    <row r="30" spans="1:23" ht="12.75">
      <c r="A30" s="264" t="s">
        <v>24</v>
      </c>
      <c r="B30" s="252">
        <f>абс!B30*100/Лист1!W30</f>
        <v>11.158798283261802</v>
      </c>
      <c r="C30" s="62">
        <f>абс!C30*100/Лист1!X30</f>
        <v>9.569377990430622</v>
      </c>
      <c r="D30" s="62">
        <f>абс!D30*100/Лист1!W30</f>
        <v>11.158798283261802</v>
      </c>
      <c r="E30" s="253">
        <f>абс!E30*100/Лист1!X30</f>
        <v>9.090909090909092</v>
      </c>
      <c r="F30" s="251">
        <f>абс!F30*100/Лист1!W30</f>
        <v>36.48068669527897</v>
      </c>
      <c r="G30" s="254">
        <f>абс!G30*100/Лист1!X30</f>
        <v>36.8421052631579</v>
      </c>
      <c r="H30" s="252">
        <f>абс!R30*100/Лист1!W30</f>
        <v>5.579399141630901</v>
      </c>
      <c r="I30" s="253">
        <f>абс!S30*100/Лист1!X30</f>
        <v>5.741626794258373</v>
      </c>
      <c r="J30" s="251">
        <f>абс!W30*100/Лист1!W30</f>
        <v>11.158798283261802</v>
      </c>
      <c r="K30" s="254">
        <f>абс!X30*100/Лист1!X30</f>
        <v>11.961722488038278</v>
      </c>
      <c r="L30" s="252">
        <f>абс!AC30*100/Лист1!W30</f>
        <v>4.291845493562231</v>
      </c>
      <c r="M30" s="253">
        <f>абс!AD30*100/Лист1!X30</f>
        <v>6.698564593301436</v>
      </c>
      <c r="N30" s="251">
        <f>абс!AE30*100/Лист1!W30</f>
        <v>8.583690987124463</v>
      </c>
      <c r="O30" s="254">
        <f>абс!AF30*100/Лист1!X30</f>
        <v>5.741626794258373</v>
      </c>
      <c r="P30" s="252">
        <f>абс!AG30*100/Лист1!W30</f>
        <v>3.8626609442060085</v>
      </c>
      <c r="Q30" s="253">
        <f>абс!AH30*100/Лист1!X30</f>
        <v>7.177033492822966</v>
      </c>
      <c r="R30" s="251">
        <f>абс!AI30*100/Лист1!W30</f>
        <v>6.437768240343348</v>
      </c>
      <c r="S30" s="254">
        <f>абс!AJ30*100/Лист1!X30</f>
        <v>9.090909090909092</v>
      </c>
      <c r="T30" s="252">
        <f>абс!AO30*100/Лист1!W30</f>
        <v>4.291845493562231</v>
      </c>
      <c r="U30" s="253">
        <f>абс!AP30*100/Лист1!X30</f>
        <v>4.30622009569378</v>
      </c>
      <c r="V30" s="252">
        <f t="shared" si="0"/>
        <v>8.154506437768234</v>
      </c>
      <c r="W30" s="253">
        <f t="shared" si="1"/>
        <v>2.8708133971291687</v>
      </c>
    </row>
    <row r="31" spans="1:23" ht="12.75">
      <c r="A31" s="264" t="s">
        <v>25</v>
      </c>
      <c r="B31" s="252">
        <f>абс!B31*100/Лист1!W31</f>
        <v>14.556962025316455</v>
      </c>
      <c r="C31" s="62">
        <f>абс!C31*100/Лист1!X31</f>
        <v>10.982658959537572</v>
      </c>
      <c r="D31" s="62">
        <f>абс!D31*100/Лист1!W31</f>
        <v>13.924050632911392</v>
      </c>
      <c r="E31" s="253">
        <f>абс!E31*100/Лист1!X31</f>
        <v>10.982658959537572</v>
      </c>
      <c r="F31" s="251">
        <f>абс!F31*100/Лист1!W31</f>
        <v>45.56962025316456</v>
      </c>
      <c r="G31" s="254">
        <f>абс!G31*100/Лист1!X31</f>
        <v>45.08670520231214</v>
      </c>
      <c r="H31" s="252">
        <f>абс!R31*100/Лист1!W31</f>
        <v>4.430379746835443</v>
      </c>
      <c r="I31" s="253">
        <f>абс!S31*100/Лист1!X31</f>
        <v>1.1560693641618498</v>
      </c>
      <c r="J31" s="251">
        <f>абс!W31*100/Лист1!W31</f>
        <v>18.354430379746834</v>
      </c>
      <c r="K31" s="254">
        <f>абс!X31*100/Лист1!X31</f>
        <v>15.606936416184972</v>
      </c>
      <c r="L31" s="252">
        <f>абс!AC31*100/Лист1!W31</f>
        <v>5.063291139240507</v>
      </c>
      <c r="M31" s="253">
        <f>абс!AD31*100/Лист1!X31</f>
        <v>10.404624277456648</v>
      </c>
      <c r="N31" s="251">
        <f>абс!AE31*100/Лист1!W31</f>
        <v>0.6329113924050633</v>
      </c>
      <c r="O31" s="254">
        <f>абс!AF31*100/Лист1!X31</f>
        <v>2.8901734104046244</v>
      </c>
      <c r="P31" s="252">
        <f>абс!AG31*100/Лист1!W31</f>
        <v>0</v>
      </c>
      <c r="Q31" s="253">
        <f>абс!AH31*100/Лист1!X31</f>
        <v>0.5780346820809249</v>
      </c>
      <c r="R31" s="251">
        <f>абс!AI31*100/Лист1!W31</f>
        <v>9.49367088607595</v>
      </c>
      <c r="S31" s="254">
        <f>абс!AJ31*100/Лист1!X31</f>
        <v>10.404624277456648</v>
      </c>
      <c r="T31" s="252">
        <f>абс!AO31*100/Лист1!W31</f>
        <v>0.6329113924050633</v>
      </c>
      <c r="U31" s="253">
        <f>абс!AP31*100/Лист1!X31</f>
        <v>1.7341040462427746</v>
      </c>
      <c r="V31" s="252">
        <f t="shared" si="0"/>
        <v>1.2658227848101404</v>
      </c>
      <c r="W31" s="253">
        <f t="shared" si="1"/>
        <v>1.1560693641618371</v>
      </c>
    </row>
    <row r="32" spans="1:23" ht="12.75">
      <c r="A32" s="264" t="s">
        <v>27</v>
      </c>
      <c r="B32" s="252">
        <f>абс!B33*100/Лист1!W32</f>
        <v>15.4878282537857</v>
      </c>
      <c r="C32" s="62">
        <f>абс!C33*100/Лист1!X32</f>
        <v>17.327293318233295</v>
      </c>
      <c r="D32" s="62">
        <f>абс!D33*100/Лист1!W32</f>
        <v>15.257811002491854</v>
      </c>
      <c r="E32" s="253">
        <f>абс!E33*100/Лист1!X32</f>
        <v>17.19516798791997</v>
      </c>
      <c r="F32" s="251">
        <f>абс!F33*100/Лист1!W32</f>
        <v>51.81138585393904</v>
      </c>
      <c r="G32" s="254">
        <f>абс!G33*100/Лист1!X32</f>
        <v>50.11325028312571</v>
      </c>
      <c r="H32" s="252">
        <f>абс!R33*100/Лист1!W32</f>
        <v>3.69944412497604</v>
      </c>
      <c r="I32" s="253">
        <f>абс!S33*100/Лист1!X32</f>
        <v>3.076632691581729</v>
      </c>
      <c r="J32" s="251">
        <f>абс!W33*100/Лист1!W32</f>
        <v>8.45313398504888</v>
      </c>
      <c r="K32" s="254">
        <f>абс!X33*100/Лист1!X32</f>
        <v>7.172517931294828</v>
      </c>
      <c r="L32" s="252">
        <f>абс!AC33*100/Лист1!W32</f>
        <v>6.574659766149128</v>
      </c>
      <c r="M32" s="253">
        <f>абс!AD33*100/Лист1!X32</f>
        <v>6.153265383163458</v>
      </c>
      <c r="N32" s="251">
        <f>абс!AE33*100/Лист1!W32</f>
        <v>3.9677975848188614</v>
      </c>
      <c r="O32" s="254">
        <f>абс!AF33*100/Лист1!X32</f>
        <v>4.322385805964515</v>
      </c>
      <c r="P32" s="252">
        <f>абс!AG33*100/Лист1!W32</f>
        <v>0.7283879624305156</v>
      </c>
      <c r="Q32" s="253">
        <f>абс!AH33*100/Лист1!X32</f>
        <v>0.8682521706304266</v>
      </c>
      <c r="R32" s="251">
        <f>абс!AI33*100/Лист1!W32</f>
        <v>4.370327774583093</v>
      </c>
      <c r="S32" s="254">
        <f>абс!AJ33*100/Лист1!X32</f>
        <v>5.85126462816157</v>
      </c>
      <c r="T32" s="252">
        <f>абс!AO33*100/Лист1!W32</f>
        <v>1.74429748897834</v>
      </c>
      <c r="U32" s="253">
        <f>абс!AP33*100/Лист1!X32</f>
        <v>1.5855039637599093</v>
      </c>
      <c r="V32" s="252">
        <f t="shared" si="0"/>
        <v>3.162737205290398</v>
      </c>
      <c r="W32" s="253">
        <f t="shared" si="1"/>
        <v>3.52963382408457</v>
      </c>
    </row>
    <row r="33" spans="1:23" ht="12.75">
      <c r="A33" s="264" t="s">
        <v>28</v>
      </c>
      <c r="B33" s="252">
        <f>абс!B34*100/Лист1!W33</f>
        <v>12.623490669593853</v>
      </c>
      <c r="C33" s="62">
        <f>абс!C34*100/Лист1!X33</f>
        <v>14.002205071664829</v>
      </c>
      <c r="D33" s="62">
        <f>абс!D34*100/Лист1!W33</f>
        <v>12.513721185510429</v>
      </c>
      <c r="E33" s="253">
        <f>абс!E34*100/Лист1!X33</f>
        <v>13.781697905181918</v>
      </c>
      <c r="F33" s="251">
        <f>абс!F34*100/Лист1!W33</f>
        <v>38.63885839736553</v>
      </c>
      <c r="G33" s="254">
        <f>абс!G34*100/Лист1!X33</f>
        <v>41.2348401323043</v>
      </c>
      <c r="H33" s="252">
        <f>абс!R34*100/Лист1!W33</f>
        <v>2.96377607025247</v>
      </c>
      <c r="I33" s="253">
        <f>абс!S34*100/Лист1!X33</f>
        <v>2.866593164277839</v>
      </c>
      <c r="J33" s="251">
        <f>абс!W34*100/Лист1!W33</f>
        <v>9.989023051591657</v>
      </c>
      <c r="K33" s="254">
        <f>абс!X34*100/Лист1!X33</f>
        <v>7.166482910694597</v>
      </c>
      <c r="L33" s="252">
        <f>абс!AC34*100/Лист1!W33</f>
        <v>8.23271130625686</v>
      </c>
      <c r="M33" s="253">
        <f>абс!AD34*100/Лист1!X33</f>
        <v>7.938257993384785</v>
      </c>
      <c r="N33" s="251">
        <f>абс!AE34*100/Лист1!W33</f>
        <v>17.014270032930845</v>
      </c>
      <c r="O33" s="254">
        <f>абс!AF34*100/Лист1!X33</f>
        <v>13.671444321940463</v>
      </c>
      <c r="P33" s="252">
        <f>абс!AG34*100/Лист1!W33</f>
        <v>1.646542261251372</v>
      </c>
      <c r="Q33" s="253">
        <f>абс!AH34*100/Лист1!X33</f>
        <v>0.7717750826901875</v>
      </c>
      <c r="R33" s="251">
        <f>абс!AI34*100/Лист1!W33</f>
        <v>2.305159165751921</v>
      </c>
      <c r="S33" s="254">
        <f>абс!AJ34*100/Лист1!X33</f>
        <v>4.961411245865491</v>
      </c>
      <c r="T33" s="252">
        <f>абс!AO34*100/Лист1!W33</f>
        <v>2.96377607025247</v>
      </c>
      <c r="U33" s="253">
        <f>абс!AP34*100/Лист1!X33</f>
        <v>3.08710033076075</v>
      </c>
      <c r="V33" s="252">
        <f t="shared" si="0"/>
        <v>3.6223929747530406</v>
      </c>
      <c r="W33" s="253">
        <f t="shared" si="1"/>
        <v>4.299889746416767</v>
      </c>
    </row>
    <row r="34" spans="1:23" ht="12.75">
      <c r="A34" s="264" t="s">
        <v>29</v>
      </c>
      <c r="B34" s="252">
        <f>абс!B35*100/Лист1!W34</f>
        <v>12.280701754385966</v>
      </c>
      <c r="C34" s="62">
        <f>абс!C35*100/Лист1!X34</f>
        <v>12.131519274376418</v>
      </c>
      <c r="D34" s="62">
        <f>абс!D35*100/Лист1!W34</f>
        <v>12.06140350877193</v>
      </c>
      <c r="E34" s="253">
        <f>абс!E35*100/Лист1!X34</f>
        <v>12.131519274376418</v>
      </c>
      <c r="F34" s="251">
        <f>абс!F35*100/Лист1!W34</f>
        <v>42.76315789473684</v>
      </c>
      <c r="G34" s="254">
        <f>абс!G35*100/Лист1!X34</f>
        <v>43.08390022675737</v>
      </c>
      <c r="H34" s="252">
        <f>абс!R35*100/Лист1!W34</f>
        <v>3.289473684210526</v>
      </c>
      <c r="I34" s="253">
        <f>абс!S35*100/Лист1!X34</f>
        <v>3.2879818594104306</v>
      </c>
      <c r="J34" s="251">
        <f>абс!W35*100/Лист1!W34</f>
        <v>9.100877192982455</v>
      </c>
      <c r="K34" s="254">
        <f>абс!X35*100/Лист1!X34</f>
        <v>7.709750566893424</v>
      </c>
      <c r="L34" s="252">
        <f>абс!AC35*100/Лист1!W34</f>
        <v>8.442982456140351</v>
      </c>
      <c r="M34" s="253">
        <f>абс!AD35*100/Лист1!X34</f>
        <v>7.2562358276643995</v>
      </c>
      <c r="N34" s="251">
        <f>абс!AE35*100/Лист1!W34</f>
        <v>2.5219298245614037</v>
      </c>
      <c r="O34" s="254">
        <f>абс!AF35*100/Лист1!X34</f>
        <v>2.494331065759637</v>
      </c>
      <c r="P34" s="252">
        <f>абс!AG35*100/Лист1!W34</f>
        <v>5.81140350877193</v>
      </c>
      <c r="Q34" s="253">
        <f>абс!AH35*100/Лист1!X34</f>
        <v>4.988662131519274</v>
      </c>
      <c r="R34" s="251">
        <f>абс!AI35*100/Лист1!W34</f>
        <v>6.798245614035087</v>
      </c>
      <c r="S34" s="254">
        <f>абс!AJ35*100/Лист1!X34</f>
        <v>9.750566893424036</v>
      </c>
      <c r="T34" s="252">
        <f>абс!AO35*100/Лист1!W34</f>
        <v>5.37280701754386</v>
      </c>
      <c r="U34" s="253">
        <f>абс!AP35*100/Лист1!X34</f>
        <v>3.5147392290249435</v>
      </c>
      <c r="V34" s="252">
        <f t="shared" si="0"/>
        <v>3.618421052631575</v>
      </c>
      <c r="W34" s="253">
        <f t="shared" si="1"/>
        <v>5.782312925170075</v>
      </c>
    </row>
    <row r="35" spans="1:23" ht="12.75">
      <c r="A35" s="264" t="s">
        <v>30</v>
      </c>
      <c r="B35" s="252">
        <f>абс!B36*100/Лист1!W35</f>
        <v>12.679425837320574</v>
      </c>
      <c r="C35" s="62">
        <f>абс!C36*100/Лист1!X35</f>
        <v>13.783783783783784</v>
      </c>
      <c r="D35" s="62">
        <f>абс!D36*100/Лист1!W35</f>
        <v>12.200956937799043</v>
      </c>
      <c r="E35" s="253">
        <f>абс!E36*100/Лист1!X35</f>
        <v>13.513513513513514</v>
      </c>
      <c r="F35" s="251">
        <f>абс!F36*100/Лист1!W35</f>
        <v>45.69377990430622</v>
      </c>
      <c r="G35" s="254">
        <f>абс!G36*100/Лист1!X35</f>
        <v>36.21621621621622</v>
      </c>
      <c r="H35" s="252">
        <f>абс!R36*100/Лист1!W35</f>
        <v>1.674641148325359</v>
      </c>
      <c r="I35" s="253">
        <f>абс!S36*100/Лист1!X35</f>
        <v>1.6216216216216217</v>
      </c>
      <c r="J35" s="251">
        <f>абс!W36*100/Лист1!W35</f>
        <v>6.698564593301436</v>
      </c>
      <c r="K35" s="254">
        <f>абс!X36*100/Лист1!X35</f>
        <v>7.5675675675675675</v>
      </c>
      <c r="L35" s="252">
        <f>абс!AC36*100/Лист1!W35</f>
        <v>6.937799043062201</v>
      </c>
      <c r="M35" s="253">
        <f>абс!AD36*100/Лист1!X35</f>
        <v>7.5675675675675675</v>
      </c>
      <c r="N35" s="251">
        <f>абс!AE36*100/Лист1!W35</f>
        <v>15.07177033492823</v>
      </c>
      <c r="O35" s="254">
        <f>абс!AF36*100/Лист1!X35</f>
        <v>24.324324324324323</v>
      </c>
      <c r="P35" s="252">
        <f>абс!AG36*100/Лист1!W35</f>
        <v>0.23923444976076555</v>
      </c>
      <c r="Q35" s="253">
        <f>абс!AH36*100/Лист1!X35</f>
        <v>0</v>
      </c>
      <c r="R35" s="251">
        <f>абс!AI36*100/Лист1!W35</f>
        <v>6.937799043062201</v>
      </c>
      <c r="S35" s="254">
        <f>абс!AJ36*100/Лист1!X35</f>
        <v>6.486486486486487</v>
      </c>
      <c r="T35" s="252">
        <f>абс!AO36*100/Лист1!W35</f>
        <v>1.9138755980861244</v>
      </c>
      <c r="U35" s="253">
        <f>абс!AP36*100/Лист1!X35</f>
        <v>1.0810810810810811</v>
      </c>
      <c r="V35" s="252">
        <f t="shared" si="0"/>
        <v>2.1531100478468943</v>
      </c>
      <c r="W35" s="253">
        <f t="shared" si="1"/>
        <v>1.3513513513513544</v>
      </c>
    </row>
    <row r="36" spans="1:23" ht="12.75">
      <c r="A36" s="264" t="s">
        <v>31</v>
      </c>
      <c r="B36" s="257">
        <f>абс!B37*100/Лист1!W36</f>
        <v>15.991471215351812</v>
      </c>
      <c r="C36" s="256">
        <f>абс!C37*100/Лист1!X36</f>
        <v>15.911485774499473</v>
      </c>
      <c r="D36" s="256">
        <f>абс!D37*100/Лист1!W36</f>
        <v>15.884861407249467</v>
      </c>
      <c r="E36" s="258">
        <f>абс!E37*100/Лист1!X36</f>
        <v>15.384615384615385</v>
      </c>
      <c r="F36" s="259">
        <f>абс!F37*100/Лист1!W36</f>
        <v>33.795309168443495</v>
      </c>
      <c r="G36" s="260">
        <f>абс!G37*100/Лист1!X36</f>
        <v>45.8377239199157</v>
      </c>
      <c r="H36" s="257">
        <f>абс!R37*100/Лист1!W36</f>
        <v>4.477611940298507</v>
      </c>
      <c r="I36" s="258">
        <f>абс!S37*100/Лист1!X36</f>
        <v>3.0558482613277134</v>
      </c>
      <c r="J36" s="259">
        <f>абс!W37*100/Лист1!W36</f>
        <v>7.889125799573561</v>
      </c>
      <c r="K36" s="260">
        <f>абс!X37*100/Лист1!X36</f>
        <v>8.74604847207587</v>
      </c>
      <c r="L36" s="257">
        <f>абс!AC37*100/Лист1!W36</f>
        <v>7.249466950959488</v>
      </c>
      <c r="M36" s="258">
        <f>абс!AD37*100/Лист1!X36</f>
        <v>5.690200210748156</v>
      </c>
      <c r="N36" s="259">
        <f>абс!AE37*100/Лист1!W36</f>
        <v>13.326226012793176</v>
      </c>
      <c r="O36" s="260">
        <f>абс!AF37*100/Лист1!X36</f>
        <v>6.638566912539515</v>
      </c>
      <c r="P36" s="257">
        <f>абс!AG37*100/Лист1!W36</f>
        <v>1.1727078891257996</v>
      </c>
      <c r="Q36" s="258">
        <f>абс!AH37*100/Лист1!X36</f>
        <v>0.4214963119072708</v>
      </c>
      <c r="R36" s="259">
        <f>абс!AI37*100/Лист1!W36</f>
        <v>7.782515991471215</v>
      </c>
      <c r="S36" s="260">
        <f>абс!AJ37*100/Лист1!X36</f>
        <v>8.429926238145416</v>
      </c>
      <c r="T36" s="257">
        <f>абс!AO37*100/Лист1!W36</f>
        <v>5.437100213219616</v>
      </c>
      <c r="U36" s="258">
        <f>абс!AP37*100/Лист1!X36</f>
        <v>3.0558482613277134</v>
      </c>
      <c r="V36" s="252">
        <f t="shared" si="0"/>
        <v>2.8784648187633195</v>
      </c>
      <c r="W36" s="253">
        <f t="shared" si="1"/>
        <v>2.212855637513158</v>
      </c>
    </row>
    <row r="37" spans="1:23" ht="12.75">
      <c r="A37" s="268" t="s">
        <v>79</v>
      </c>
      <c r="B37" s="270">
        <f>абс!B39*100/Лист1!W40</f>
        <v>12.316715542521994</v>
      </c>
      <c r="C37" s="271">
        <f>абс!C39*100/Лист1!X40</f>
        <v>13.858267716535433</v>
      </c>
      <c r="D37" s="271">
        <f>абс!D39*100/Лист1!W40</f>
        <v>11.87683284457478</v>
      </c>
      <c r="E37" s="272">
        <f>абс!E39*100/Лист1!X40</f>
        <v>13.700787401574804</v>
      </c>
      <c r="F37" s="273">
        <f>абс!F39*100/Лист1!W40</f>
        <v>39.73607038123167</v>
      </c>
      <c r="G37" s="274">
        <f>абс!G39*100/Лист1!X40</f>
        <v>32.75590551181102</v>
      </c>
      <c r="H37" s="270">
        <f>абс!R39*100/Лист1!W40</f>
        <v>1.7595307917888563</v>
      </c>
      <c r="I37" s="272">
        <f>абс!S39*100/Лист1!X40</f>
        <v>2.204724409448819</v>
      </c>
      <c r="J37" s="273">
        <f>абс!W39*100/Лист1!W40</f>
        <v>8.211143695014663</v>
      </c>
      <c r="K37" s="273">
        <f>абс!X39*100/Лист1!X40</f>
        <v>10.708661417322835</v>
      </c>
      <c r="L37" s="270">
        <f>абс!AC39*100/Лист1!W40</f>
        <v>7.18475073313783</v>
      </c>
      <c r="M37" s="272">
        <f>абс!AD39*100/Лист1!X40</f>
        <v>6.929133858267717</v>
      </c>
      <c r="N37" s="273">
        <f>абс!AE39*100/Лист1!W40</f>
        <v>17.59530791788856</v>
      </c>
      <c r="O37" s="274">
        <f>абс!AF39*100/Лист1!X40</f>
        <v>23.46456692913386</v>
      </c>
      <c r="P37" s="270">
        <f>абс!AG39*100/Лист1!W40</f>
        <v>0.1466275659824047</v>
      </c>
      <c r="Q37" s="272">
        <f>абс!AH39*100/Лист1!X40</f>
        <v>0</v>
      </c>
      <c r="R37" s="273">
        <f>абс!AI39*100/Лист1!W40</f>
        <v>9.237536656891496</v>
      </c>
      <c r="S37" s="274">
        <f>абс!AJ39*100/Лист1!X40</f>
        <v>7.244094488188976</v>
      </c>
      <c r="T37" s="270">
        <f>абс!AO39*100/Лист1!W40</f>
        <v>1.906158357771261</v>
      </c>
      <c r="U37" s="272">
        <f>абс!AP39*100/Лист1!X40</f>
        <v>1.1023622047244095</v>
      </c>
      <c r="V37" s="278">
        <f t="shared" si="0"/>
        <v>1.9061583577712753</v>
      </c>
      <c r="W37" s="279">
        <f t="shared" si="1"/>
        <v>1.7322834645669047</v>
      </c>
    </row>
    <row r="38" spans="1:23" ht="12.75">
      <c r="A38" s="269" t="s">
        <v>77</v>
      </c>
      <c r="B38" s="270">
        <f>абс!B42*100/Лист1!W41</f>
        <v>12.353471596032461</v>
      </c>
      <c r="C38" s="271">
        <f>абс!C42*100/Лист1!X41</f>
        <v>11.221719457013574</v>
      </c>
      <c r="D38" s="271">
        <f>абс!D42*100/Лист1!W41</f>
        <v>12.173128944995492</v>
      </c>
      <c r="E38" s="272">
        <f>абс!E42*100/Лист1!X41</f>
        <v>11.221719457013574</v>
      </c>
      <c r="F38" s="273">
        <f>абс!F42*100/Лист1!W41</f>
        <v>42.470694319206494</v>
      </c>
      <c r="G38" s="274">
        <f>абс!G42*100/Лист1!X41</f>
        <v>41.71945701357466</v>
      </c>
      <c r="H38" s="270">
        <f>абс!R42*100/Лист1!W41</f>
        <v>3.787195671776375</v>
      </c>
      <c r="I38" s="272">
        <f>абс!S42*100/Лист1!X41</f>
        <v>3.7104072398190047</v>
      </c>
      <c r="J38" s="273">
        <f>абс!W42*100/Лист1!W41</f>
        <v>9.918845807033364</v>
      </c>
      <c r="K38" s="274">
        <f>абс!X42*100/Лист1!X41</f>
        <v>9.411764705882353</v>
      </c>
      <c r="L38" s="270">
        <f>абс!AC42*100/Лист1!W41</f>
        <v>8.115419296663662</v>
      </c>
      <c r="M38" s="272">
        <f>абс!AD42*100/Лист1!X41</f>
        <v>7.963800904977376</v>
      </c>
      <c r="N38" s="273">
        <f>абс!AE42*100/Лист1!W41</f>
        <v>2.3444544634806133</v>
      </c>
      <c r="O38" s="274">
        <f>абс!AF42*100/Лист1!X41</f>
        <v>2.4434389140271495</v>
      </c>
      <c r="P38" s="270">
        <f>абс!AG42*100/Лист1!W41</f>
        <v>6.0414788097385035</v>
      </c>
      <c r="Q38" s="272">
        <f>абс!AH42*100/Лист1!X41</f>
        <v>5.248868778280543</v>
      </c>
      <c r="R38" s="273">
        <f>абс!AI42*100/Лист1!W41</f>
        <v>6.402164111812444</v>
      </c>
      <c r="S38" s="274">
        <f>абс!AJ42*100/Лист1!X41</f>
        <v>9.502262443438914</v>
      </c>
      <c r="T38" s="270">
        <f>абс!AO42*100/Лист1!W41</f>
        <v>5.139765554553652</v>
      </c>
      <c r="U38" s="272">
        <f>абс!AP42*100/Лист1!X41</f>
        <v>3.5294117647058822</v>
      </c>
      <c r="V38" s="278">
        <f t="shared" si="0"/>
        <v>3.4265103697024415</v>
      </c>
      <c r="W38" s="279">
        <f t="shared" si="1"/>
        <v>5.248868778280553</v>
      </c>
    </row>
    <row r="39" spans="1:23" ht="12.75">
      <c r="A39" s="269" t="s">
        <v>78</v>
      </c>
      <c r="B39" s="270">
        <f>абс!B43*100/Лист1!W42</f>
        <v>12.724014336917563</v>
      </c>
      <c r="C39" s="271">
        <f>абс!C43*100/Лист1!X42</f>
        <v>13.628318584070797</v>
      </c>
      <c r="D39" s="271">
        <f>абс!D43*100/Лист1!W42</f>
        <v>12.634408602150538</v>
      </c>
      <c r="E39" s="272">
        <f>абс!E43*100/Лист1!X42</f>
        <v>13.36283185840708</v>
      </c>
      <c r="F39" s="273">
        <f>абс!F43*100/Лист1!W42</f>
        <v>38.17204301075269</v>
      </c>
      <c r="G39" s="274">
        <f>абс!G43*100/Лист1!X42</f>
        <v>40.26548672566372</v>
      </c>
      <c r="H39" s="270">
        <f>абс!R43*100/Лист1!W42</f>
        <v>3.225806451612903</v>
      </c>
      <c r="I39" s="272">
        <f>абс!S43*100/Лист1!X42</f>
        <v>2.743362831858407</v>
      </c>
      <c r="J39" s="273">
        <f>абс!W43*100/Лист1!W42</f>
        <v>10.75268817204301</v>
      </c>
      <c r="K39" s="274">
        <f>абс!X43*100/Лист1!X42</f>
        <v>8.31858407079646</v>
      </c>
      <c r="L39" s="270">
        <f>абс!AC43*100/Лист1!W42</f>
        <v>7.795698924731183</v>
      </c>
      <c r="M39" s="272">
        <f>абс!AD43*100/Лист1!X42</f>
        <v>8.053097345132743</v>
      </c>
      <c r="N39" s="273">
        <f>абс!AE43*100/Лист1!W42</f>
        <v>17.473118279569892</v>
      </c>
      <c r="O39" s="274">
        <f>абс!AF43*100/Лист1!X42</f>
        <v>14.513274336283185</v>
      </c>
      <c r="P39" s="270">
        <f>абс!AG43*100/Лист1!W42</f>
        <v>1.3440860215053763</v>
      </c>
      <c r="Q39" s="272">
        <f>абс!AH43*100/Лист1!X42</f>
        <v>0.6194690265486725</v>
      </c>
      <c r="R39" s="273">
        <f>абс!AI43*100/Лист1!W42</f>
        <v>2.240143369175627</v>
      </c>
      <c r="S39" s="274">
        <f>абс!AJ43*100/Лист1!X42</f>
        <v>4.336283185840708</v>
      </c>
      <c r="T39" s="270">
        <f>абс!AO43*100/Лист1!W42</f>
        <v>2.867383512544803</v>
      </c>
      <c r="U39" s="272">
        <f>абс!AP43*100/Лист1!X42</f>
        <v>2.920353982300885</v>
      </c>
      <c r="V39" s="278">
        <f t="shared" si="0"/>
        <v>3.40501792114695</v>
      </c>
      <c r="W39" s="279">
        <f t="shared" si="1"/>
        <v>4.6017699115044195</v>
      </c>
    </row>
    <row r="40" spans="1:23" ht="12.75">
      <c r="A40" s="265"/>
      <c r="B40" s="42"/>
      <c r="C40" s="60"/>
      <c r="D40" s="60"/>
      <c r="E40" s="97"/>
      <c r="F40" s="114"/>
      <c r="G40" s="73"/>
      <c r="H40" s="42"/>
      <c r="I40" s="97"/>
      <c r="J40" s="114"/>
      <c r="K40" s="73"/>
      <c r="L40" s="42"/>
      <c r="M40" s="97"/>
      <c r="N40" s="114"/>
      <c r="O40" s="73"/>
      <c r="P40" s="42"/>
      <c r="Q40" s="97"/>
      <c r="R40" s="114"/>
      <c r="S40" s="73"/>
      <c r="T40" s="42"/>
      <c r="U40" s="97"/>
      <c r="V40" s="252"/>
      <c r="W40" s="253"/>
    </row>
    <row r="41" spans="1:23" ht="13.5" thickBot="1">
      <c r="A41" s="267" t="s">
        <v>34</v>
      </c>
      <c r="B41" s="261">
        <f>абс!B41*100/Лист1!W38</f>
        <v>14.373356704645047</v>
      </c>
      <c r="C41" s="148">
        <f>абс!C41*100/Лист1!X38</f>
        <v>15.129818471107255</v>
      </c>
      <c r="D41" s="148">
        <f>абс!D41*100/Лист1!W38</f>
        <v>14.176161262050833</v>
      </c>
      <c r="E41" s="248">
        <f>абс!E41*100/Лист1!X38</f>
        <v>14.949012801041441</v>
      </c>
      <c r="F41" s="262">
        <f>абс!F41*100/Лист1!W38</f>
        <v>43.73356704645048</v>
      </c>
      <c r="G41" s="263">
        <f>абс!G41*100/Лист1!X38</f>
        <v>43.458450857018875</v>
      </c>
      <c r="H41" s="261">
        <f>абс!R41*100/Лист1!W38</f>
        <v>4.141104294478527</v>
      </c>
      <c r="I41" s="248">
        <f>абс!S41*100/Лист1!X38</f>
        <v>3.54379113328994</v>
      </c>
      <c r="J41" s="262">
        <f>абс!W41*100/Лист1!W38</f>
        <v>10.254163014899211</v>
      </c>
      <c r="K41" s="263">
        <f>абс!X41*100/Лист1!X38</f>
        <v>9.48868156505388</v>
      </c>
      <c r="L41" s="261">
        <f>абс!AC41*100/Лист1!W38</f>
        <v>6.6462167689161555</v>
      </c>
      <c r="M41" s="248">
        <f>абс!AD41*100/Лист1!X38</f>
        <v>6.335430679106096</v>
      </c>
      <c r="N41" s="262">
        <f>абс!AE41*100/Лист1!W38</f>
        <v>6.697341513292433</v>
      </c>
      <c r="O41" s="263">
        <f>абс!AF41*100/Лист1!X38</f>
        <v>6.68980979243509</v>
      </c>
      <c r="P41" s="261">
        <f>абс!AG41*100/Лист1!W38</f>
        <v>2.607361963190184</v>
      </c>
      <c r="Q41" s="248">
        <f>абс!AH41*100/Лист1!X38</f>
        <v>2.661459463368771</v>
      </c>
      <c r="R41" s="262">
        <f>абс!AI41*100/Лист1!W38</f>
        <v>5.63102541630149</v>
      </c>
      <c r="S41" s="263">
        <f>абс!AJ41*100/Лист1!X38</f>
        <v>6.863383235698271</v>
      </c>
      <c r="T41" s="261">
        <f>абс!AO41*100/Лист1!W38</f>
        <v>2.8191644756061933</v>
      </c>
      <c r="U41" s="248">
        <f>абс!AP41*100/Лист1!X38</f>
        <v>2.34324148405294</v>
      </c>
      <c r="V41" s="261">
        <f t="shared" si="0"/>
        <v>3.0966988022202884</v>
      </c>
      <c r="W41" s="248">
        <f t="shared" si="1"/>
        <v>3.485933318868888</v>
      </c>
    </row>
  </sheetData>
  <sheetProtection/>
  <mergeCells count="14">
    <mergeCell ref="A4:A6"/>
    <mergeCell ref="A2:N2"/>
    <mergeCell ref="B4:E4"/>
    <mergeCell ref="B5:C5"/>
    <mergeCell ref="D5:E5"/>
    <mergeCell ref="F4:G5"/>
    <mergeCell ref="H4:I5"/>
    <mergeCell ref="J4:K5"/>
    <mergeCell ref="L4:M5"/>
    <mergeCell ref="N4:O5"/>
    <mergeCell ref="P4:Q5"/>
    <mergeCell ref="R4:S5"/>
    <mergeCell ref="V4:W5"/>
    <mergeCell ref="T4:U5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А. Мирошникова</cp:lastModifiedBy>
  <cp:lastPrinted>2018-10-08T06:30:39Z</cp:lastPrinted>
  <dcterms:created xsi:type="dcterms:W3CDTF">2013-04-28T17:57:04Z</dcterms:created>
  <dcterms:modified xsi:type="dcterms:W3CDTF">2018-10-30T06:51:54Z</dcterms:modified>
  <cp:category/>
  <cp:version/>
  <cp:contentType/>
  <cp:contentStatus/>
</cp:coreProperties>
</file>