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225" windowWidth="13200" windowHeight="12645" activeTab="0"/>
  </bookViews>
  <sheets>
    <sheet name="абс" sheetId="1" r:id="rId1"/>
    <sheet name="на 100 тыс" sheetId="2" r:id="rId2"/>
    <sheet name="Лист1" sheetId="3" r:id="rId3"/>
    <sheet name="Лист2" sheetId="4" r:id="rId4"/>
  </sheets>
  <definedNames>
    <definedName name="_xlnm.Print_Area" localSheetId="0">'абс'!$A$1:$AQ$43</definedName>
    <definedName name="_xlnm.Print_Area" localSheetId="1">'на 100 тыс'!$A$2:$AP$46</definedName>
  </definedNames>
  <calcPr fullCalcOnLoad="1"/>
</workbook>
</file>

<file path=xl/sharedStrings.xml><?xml version="1.0" encoding="utf-8"?>
<sst xmlns="http://schemas.openxmlformats.org/spreadsheetml/2006/main" count="351" uniqueCount="91">
  <si>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</si>
  <si>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</si>
  <si>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</si>
  <si>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</si>
  <si>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</si>
  <si>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</si>
  <si>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</si>
  <si>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</si>
  <si>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</si>
  <si>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</si>
  <si>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</si>
  <si>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</si>
  <si>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</si>
  <si>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</si>
  <si>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</si>
  <si>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</si>
  <si>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</si>
  <si>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</si>
  <si>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</si>
  <si>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</si>
  <si>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</si>
  <si>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</si>
  <si>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</si>
  <si>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</si>
  <si>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</si>
  <si>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</si>
  <si>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</si>
  <si>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</si>
  <si>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</si>
  <si>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</si>
  <si>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</si>
  <si>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</si>
  <si>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</si>
  <si>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</si>
  <si>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</si>
  <si>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</si>
  <si>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</si>
  <si>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</si>
  <si>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</si>
  <si>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</si>
  <si>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</si>
  <si>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</si>
  <si>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</si>
  <si>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</si>
  <si>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</si>
  <si>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</si>
  <si>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</si>
  <si>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</si>
  <si>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</si>
  <si>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</si>
  <si>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</si>
  <si>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</si>
  <si>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</si>
  <si>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старость</t>
  </si>
  <si>
    <t>Сахарный диабет</t>
  </si>
  <si>
    <t>Пневмонии</t>
  </si>
  <si>
    <t>доля старости</t>
  </si>
  <si>
    <t>доля с/м</t>
  </si>
  <si>
    <t>всего умерло</t>
  </si>
  <si>
    <t>Болезни нервной системы</t>
  </si>
  <si>
    <t>Психические болезни</t>
  </si>
  <si>
    <t>глазов+район</t>
  </si>
  <si>
    <t>1 мес 2018</t>
  </si>
  <si>
    <t>2 мес 2018</t>
  </si>
  <si>
    <t>3 мес 2018</t>
  </si>
  <si>
    <t>4 мес 2018</t>
  </si>
  <si>
    <t>5 мес 2018</t>
  </si>
  <si>
    <t>6 мес 2018</t>
  </si>
  <si>
    <t>7 мес 2018</t>
  </si>
  <si>
    <t>8 мес 2018</t>
  </si>
  <si>
    <t>9 мес 2018</t>
  </si>
  <si>
    <t>10 мес 2018</t>
  </si>
  <si>
    <t>11 мес 2018</t>
  </si>
  <si>
    <t>12 мес 2018</t>
  </si>
  <si>
    <t>воткинск+район</t>
  </si>
  <si>
    <t>Число умерших от некоторых причин в разрезе территорий Удмуртской Республики за 8 месяцев 2017- 2018гг.</t>
  </si>
  <si>
    <t>Число умерших от некоторых причин в разрезе территорий Удмуртской Республики за 2013, 2014, 2015 , 2017 и 8 месяцев 2018 года</t>
  </si>
  <si>
    <t>Смертность населения за 2013, 2014, 2015,2017, 8 месяцев 2018 года</t>
  </si>
  <si>
    <t>за 8 месяцев</t>
  </si>
  <si>
    <t>Структура смертности за 8 месяцев 2017 - 2018 года</t>
  </si>
  <si>
    <t>БСК</t>
  </si>
  <si>
    <t>умерло всего 2017</t>
  </si>
  <si>
    <t>г.Глазов+район</t>
  </si>
  <si>
    <t>г.Воткинск+район</t>
  </si>
  <si>
    <t>г.Можга+район</t>
  </si>
  <si>
    <t>м</t>
  </si>
  <si>
    <t>г</t>
  </si>
  <si>
    <t>в</t>
  </si>
  <si>
    <t>Прочие классы</t>
  </si>
  <si>
    <t>Эндокринология</t>
  </si>
  <si>
    <t>Болезни эндокринной системы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</si>
</sst>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5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/>
    </xf>
    <xf numFmtId="176" fontId="1" fillId="33" borderId="43" xfId="0" applyNumberFormat="1" applyFont="1" applyFill="1" applyBorder="1" applyAlignment="1">
      <alignment horizontal="center"/>
    </xf>
    <xf numFmtId="176" fontId="1" fillId="33" borderId="44" xfId="0" applyNumberFormat="1" applyFont="1" applyFill="1" applyBorder="1" applyAlignment="1">
      <alignment horizontal="center"/>
    </xf>
    <xf numFmtId="176" fontId="1" fillId="33" borderId="45" xfId="0" applyNumberFormat="1" applyFont="1" applyFill="1" applyBorder="1" applyAlignment="1">
      <alignment horizontal="center"/>
    </xf>
    <xf numFmtId="176" fontId="1" fillId="33" borderId="46" xfId="0" applyNumberFormat="1" applyFont="1" applyFill="1" applyBorder="1" applyAlignment="1">
      <alignment horizontal="center"/>
    </xf>
    <xf numFmtId="176" fontId="1" fillId="33" borderId="47" xfId="0" applyNumberFormat="1" applyFont="1" applyFill="1" applyBorder="1" applyAlignment="1">
      <alignment horizontal="center"/>
    </xf>
    <xf numFmtId="176" fontId="1" fillId="33" borderId="25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9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26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" fontId="0" fillId="0" borderId="52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176" fontId="1" fillId="0" borderId="57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0" fontId="1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76" fontId="1" fillId="33" borderId="42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1" fontId="1" fillId="0" borderId="63" xfId="0" applyNumberFormat="1" applyFont="1" applyBorder="1" applyAlignment="1">
      <alignment horizontal="center"/>
    </xf>
    <xf numFmtId="0" fontId="0" fillId="0" borderId="59" xfId="0" applyFont="1" applyFill="1" applyBorder="1" applyAlignment="1">
      <alignment/>
    </xf>
    <xf numFmtId="1" fontId="0" fillId="0" borderId="0" xfId="0" applyNumberFormat="1" applyAlignment="1">
      <alignment horizontal="center"/>
    </xf>
    <xf numFmtId="176" fontId="1" fillId="33" borderId="35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1" fillId="0" borderId="29" xfId="0" applyNumberFormat="1" applyFont="1" applyFill="1" applyBorder="1" applyAlignment="1">
      <alignment horizontal="center"/>
    </xf>
    <xf numFmtId="176" fontId="1" fillId="0" borderId="30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66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0" fillId="0" borderId="66" xfId="0" applyNumberFormat="1" applyBorder="1" applyAlignment="1">
      <alignment horizontal="center"/>
    </xf>
    <xf numFmtId="176" fontId="0" fillId="0" borderId="68" xfId="0" applyNumberFormat="1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  <xf numFmtId="176" fontId="0" fillId="0" borderId="52" xfId="0" applyNumberFormat="1" applyFill="1" applyBorder="1" applyAlignment="1">
      <alignment horizontal="center"/>
    </xf>
    <xf numFmtId="176" fontId="0" fillId="0" borderId="68" xfId="0" applyNumberFormat="1" applyBorder="1" applyAlignment="1">
      <alignment horizontal="center"/>
    </xf>
    <xf numFmtId="176" fontId="1" fillId="0" borderId="33" xfId="0" applyNumberFormat="1" applyFont="1" applyBorder="1" applyAlignment="1">
      <alignment/>
    </xf>
    <xf numFmtId="176" fontId="1" fillId="33" borderId="50" xfId="0" applyNumberFormat="1" applyFont="1" applyFill="1" applyBorder="1" applyAlignment="1">
      <alignment horizontal="center"/>
    </xf>
    <xf numFmtId="176" fontId="1" fillId="33" borderId="58" xfId="0" applyNumberFormat="1" applyFont="1" applyFill="1" applyBorder="1" applyAlignment="1">
      <alignment horizontal="center"/>
    </xf>
    <xf numFmtId="176" fontId="1" fillId="33" borderId="38" xfId="0" applyNumberFormat="1" applyFont="1" applyFill="1" applyBorder="1" applyAlignment="1">
      <alignment horizontal="center"/>
    </xf>
    <xf numFmtId="176" fontId="1" fillId="33" borderId="39" xfId="0" applyNumberFormat="1" applyFont="1" applyFill="1" applyBorder="1" applyAlignment="1">
      <alignment horizontal="center"/>
    </xf>
    <xf numFmtId="176" fontId="1" fillId="33" borderId="69" xfId="0" applyNumberFormat="1" applyFont="1" applyFill="1" applyBorder="1" applyAlignment="1">
      <alignment horizontal="center"/>
    </xf>
    <xf numFmtId="176" fontId="1" fillId="33" borderId="59" xfId="0" applyNumberFormat="1" applyFont="1" applyFill="1" applyBorder="1" applyAlignment="1">
      <alignment horizontal="center"/>
    </xf>
    <xf numFmtId="176" fontId="0" fillId="0" borderId="48" xfId="0" applyNumberForma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/>
    </xf>
    <xf numFmtId="176" fontId="0" fillId="0" borderId="64" xfId="0" applyNumberFormat="1" applyFill="1" applyBorder="1" applyAlignment="1">
      <alignment horizontal="center"/>
    </xf>
    <xf numFmtId="176" fontId="0" fillId="0" borderId="70" xfId="0" applyNumberFormat="1" applyBorder="1" applyAlignment="1">
      <alignment horizontal="center"/>
    </xf>
    <xf numFmtId="176" fontId="0" fillId="0" borderId="71" xfId="0" applyNumberFormat="1" applyBorder="1" applyAlignment="1">
      <alignment horizontal="center"/>
    </xf>
    <xf numFmtId="176" fontId="1" fillId="0" borderId="72" xfId="0" applyNumberFormat="1" applyFont="1" applyBorder="1" applyAlignment="1">
      <alignment horizontal="center"/>
    </xf>
    <xf numFmtId="176" fontId="0" fillId="0" borderId="73" xfId="0" applyNumberFormat="1" applyBorder="1" applyAlignment="1">
      <alignment horizontal="center"/>
    </xf>
    <xf numFmtId="176" fontId="0" fillId="0" borderId="69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67" xfId="0" applyNumberFormat="1" applyFill="1" applyBorder="1" applyAlignment="1">
      <alignment horizontal="center"/>
    </xf>
    <xf numFmtId="176" fontId="0" fillId="0" borderId="74" xfId="0" applyNumberFormat="1" applyFill="1" applyBorder="1" applyAlignment="1">
      <alignment horizontal="center"/>
    </xf>
    <xf numFmtId="176" fontId="0" fillId="0" borderId="69" xfId="0" applyNumberFormat="1" applyFill="1" applyBorder="1" applyAlignment="1">
      <alignment horizontal="center"/>
    </xf>
    <xf numFmtId="176" fontId="0" fillId="0" borderId="74" xfId="0" applyNumberFormat="1" applyBorder="1" applyAlignment="1">
      <alignment horizontal="center"/>
    </xf>
    <xf numFmtId="176" fontId="0" fillId="0" borderId="64" xfId="0" applyNumberFormat="1" applyBorder="1" applyAlignment="1">
      <alignment horizontal="center"/>
    </xf>
    <xf numFmtId="176" fontId="0" fillId="0" borderId="65" xfId="0" applyNumberFormat="1" applyBorder="1" applyAlignment="1">
      <alignment horizontal="center"/>
    </xf>
    <xf numFmtId="176" fontId="0" fillId="0" borderId="75" xfId="0" applyNumberFormat="1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29" xfId="0" applyBorder="1" applyAlignment="1">
      <alignment/>
    </xf>
    <xf numFmtId="176" fontId="0" fillId="0" borderId="36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0" fillId="0" borderId="7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Fill="1" applyBorder="1" applyAlignment="1">
      <alignment horizontal="center"/>
    </xf>
    <xf numFmtId="176" fontId="1" fillId="0" borderId="58" xfId="0" applyNumberFormat="1" applyFont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/>
    </xf>
    <xf numFmtId="176" fontId="1" fillId="33" borderId="72" xfId="0" applyNumberFormat="1" applyFont="1" applyFill="1" applyBorder="1" applyAlignment="1">
      <alignment horizontal="center"/>
    </xf>
    <xf numFmtId="176" fontId="1" fillId="0" borderId="50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76" fontId="1" fillId="0" borderId="45" xfId="0" applyNumberFormat="1" applyFont="1" applyFill="1" applyBorder="1" applyAlignment="1">
      <alignment horizontal="center"/>
    </xf>
    <xf numFmtId="176" fontId="1" fillId="0" borderId="47" xfId="0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0" fontId="1" fillId="0" borderId="81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176" fontId="1" fillId="0" borderId="46" xfId="0" applyNumberFormat="1" applyFont="1" applyFill="1" applyBorder="1" applyAlignment="1">
      <alignment horizontal="center"/>
    </xf>
    <xf numFmtId="176" fontId="1" fillId="0" borderId="82" xfId="0" applyNumberFormat="1" applyFont="1" applyFill="1" applyBorder="1" applyAlignment="1">
      <alignment horizontal="center"/>
    </xf>
    <xf numFmtId="176" fontId="1" fillId="33" borderId="29" xfId="0" applyNumberFormat="1" applyFont="1" applyFill="1" applyBorder="1" applyAlignment="1">
      <alignment horizontal="center"/>
    </xf>
    <xf numFmtId="176" fontId="1" fillId="33" borderId="30" xfId="0" applyNumberFormat="1" applyFont="1" applyFill="1" applyBorder="1" applyAlignment="1">
      <alignment horizontal="center"/>
    </xf>
    <xf numFmtId="176" fontId="1" fillId="33" borderId="40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7" xfId="0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1" fillId="33" borderId="5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61" xfId="0" applyNumberFormat="1" applyBorder="1" applyAlignment="1">
      <alignment horizontal="center"/>
    </xf>
    <xf numFmtId="0" fontId="0" fillId="0" borderId="63" xfId="0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7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1" fontId="1" fillId="0" borderId="24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8" xfId="0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44" xfId="0" applyFill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51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63" xfId="0" applyNumberFormat="1" applyFont="1" applyBorder="1" applyAlignment="1">
      <alignment/>
    </xf>
    <xf numFmtId="176" fontId="1" fillId="0" borderId="57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5" fillId="0" borderId="78" xfId="0" applyFont="1" applyFill="1" applyBorder="1" applyAlignment="1">
      <alignment/>
    </xf>
    <xf numFmtId="0" fontId="0" fillId="0" borderId="80" xfId="0" applyFont="1" applyBorder="1" applyAlignment="1">
      <alignment/>
    </xf>
    <xf numFmtId="0" fontId="1" fillId="0" borderId="85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8" xfId="0" applyFont="1" applyFill="1" applyBorder="1" applyAlignment="1">
      <alignment/>
    </xf>
    <xf numFmtId="176" fontId="4" fillId="0" borderId="68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176" fontId="4" fillId="0" borderId="52" xfId="0" applyNumberFormat="1" applyFont="1" applyBorder="1" applyAlignment="1">
      <alignment/>
    </xf>
    <xf numFmtId="176" fontId="4" fillId="0" borderId="83" xfId="0" applyNumberFormat="1" applyFont="1" applyBorder="1" applyAlignment="1">
      <alignment/>
    </xf>
    <xf numFmtId="176" fontId="4" fillId="0" borderId="60" xfId="0" applyNumberFormat="1" applyFont="1" applyBorder="1" applyAlignment="1">
      <alignment/>
    </xf>
    <xf numFmtId="1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72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59" xfId="0" applyNumberFormat="1" applyBorder="1" applyAlignment="1">
      <alignment horizontal="center" wrapText="1"/>
    </xf>
    <xf numFmtId="0" fontId="0" fillId="0" borderId="40" xfId="0" applyNumberForma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77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4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6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7" sqref="AO7:AO37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335" t="s">
        <v>75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</row>
    <row r="3" spans="6:14" ht="13.5" thickBot="1">
      <c r="F3" s="305"/>
      <c r="G3" s="305"/>
      <c r="H3" s="305"/>
      <c r="I3" s="305"/>
      <c r="J3" s="305"/>
      <c r="K3" s="305"/>
      <c r="L3" s="305"/>
      <c r="M3" s="305"/>
      <c r="N3" s="305"/>
    </row>
    <row r="4" spans="1:42" ht="28.5" customHeight="1" thickBot="1">
      <c r="A4" s="320" t="s">
        <v>0</v>
      </c>
      <c r="B4" s="323" t="s">
        <v>35</v>
      </c>
      <c r="C4" s="324"/>
      <c r="D4" s="324"/>
      <c r="E4" s="338"/>
      <c r="F4" s="323" t="s">
        <v>38</v>
      </c>
      <c r="G4" s="324"/>
      <c r="H4" s="324"/>
      <c r="I4" s="324"/>
      <c r="J4" s="324"/>
      <c r="K4" s="324"/>
      <c r="L4" s="324"/>
      <c r="M4" s="324"/>
      <c r="N4" s="324"/>
      <c r="O4" s="324"/>
      <c r="P4" s="312" t="s">
        <v>49</v>
      </c>
      <c r="Q4" s="313"/>
      <c r="R4" s="316" t="s">
        <v>48</v>
      </c>
      <c r="S4" s="317"/>
      <c r="T4" s="316" t="s">
        <v>55</v>
      </c>
      <c r="U4" s="328"/>
      <c r="V4" s="320" t="s">
        <v>0</v>
      </c>
      <c r="W4" s="323" t="s">
        <v>43</v>
      </c>
      <c r="X4" s="324"/>
      <c r="Y4" s="324"/>
      <c r="Z4" s="324"/>
      <c r="AA4" s="324"/>
      <c r="AB4" s="338"/>
      <c r="AC4" s="316" t="s">
        <v>47</v>
      </c>
      <c r="AD4" s="317"/>
      <c r="AE4" s="316" t="s">
        <v>59</v>
      </c>
      <c r="AF4" s="328"/>
      <c r="AG4" s="317" t="s">
        <v>60</v>
      </c>
      <c r="AH4" s="328"/>
      <c r="AI4" s="316" t="s">
        <v>46</v>
      </c>
      <c r="AJ4" s="317"/>
      <c r="AK4" s="317"/>
      <c r="AL4" s="328"/>
      <c r="AM4" s="96"/>
      <c r="AN4" s="97"/>
      <c r="AO4" s="301" t="s">
        <v>89</v>
      </c>
      <c r="AP4" s="302"/>
    </row>
    <row r="5" spans="1:42" s="1" customFormat="1" ht="12.75" customHeight="1" thickBot="1">
      <c r="A5" s="321"/>
      <c r="B5" s="341" t="s">
        <v>36</v>
      </c>
      <c r="C5" s="342"/>
      <c r="D5" s="339" t="s">
        <v>37</v>
      </c>
      <c r="E5" s="340"/>
      <c r="F5" s="306" t="s">
        <v>36</v>
      </c>
      <c r="G5" s="307"/>
      <c r="H5" s="336" t="s">
        <v>39</v>
      </c>
      <c r="I5" s="307"/>
      <c r="J5" s="336" t="s">
        <v>40</v>
      </c>
      <c r="K5" s="307"/>
      <c r="L5" s="336" t="s">
        <v>41</v>
      </c>
      <c r="M5" s="307"/>
      <c r="N5" s="337" t="s">
        <v>42</v>
      </c>
      <c r="O5" s="337"/>
      <c r="P5" s="314"/>
      <c r="Q5" s="315"/>
      <c r="R5" s="318"/>
      <c r="S5" s="319"/>
      <c r="T5" s="318"/>
      <c r="U5" s="329"/>
      <c r="V5" s="321"/>
      <c r="W5" s="308" t="s">
        <v>36</v>
      </c>
      <c r="X5" s="309"/>
      <c r="Y5" s="310" t="s">
        <v>44</v>
      </c>
      <c r="Z5" s="309"/>
      <c r="AA5" s="310" t="s">
        <v>45</v>
      </c>
      <c r="AB5" s="311"/>
      <c r="AC5" s="330"/>
      <c r="AD5" s="331"/>
      <c r="AE5" s="330"/>
      <c r="AF5" s="332"/>
      <c r="AG5" s="331"/>
      <c r="AH5" s="332"/>
      <c r="AI5" s="333" t="s">
        <v>36</v>
      </c>
      <c r="AJ5" s="334"/>
      <c r="AK5" s="306" t="s">
        <v>53</v>
      </c>
      <c r="AL5" s="327"/>
      <c r="AM5" s="325" t="s">
        <v>54</v>
      </c>
      <c r="AN5" s="326"/>
      <c r="AO5" s="303"/>
      <c r="AP5" s="304"/>
    </row>
    <row r="6" spans="1:42" ht="13.5" thickBot="1">
      <c r="A6" s="322"/>
      <c r="B6" s="30">
        <v>2017</v>
      </c>
      <c r="C6" s="31">
        <v>2018</v>
      </c>
      <c r="D6" s="30">
        <v>2017</v>
      </c>
      <c r="E6" s="31">
        <v>2018</v>
      </c>
      <c r="F6" s="30">
        <v>2017</v>
      </c>
      <c r="G6" s="31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2">
        <v>2018</v>
      </c>
      <c r="P6" s="61">
        <v>2017</v>
      </c>
      <c r="Q6" s="133">
        <v>2018</v>
      </c>
      <c r="R6" s="30">
        <v>2017</v>
      </c>
      <c r="S6" s="31">
        <v>2018</v>
      </c>
      <c r="T6" s="30">
        <v>2017</v>
      </c>
      <c r="U6" s="32">
        <v>2018</v>
      </c>
      <c r="V6" s="322"/>
      <c r="W6" s="61">
        <v>2017</v>
      </c>
      <c r="X6" s="133">
        <v>2018</v>
      </c>
      <c r="Y6" s="61">
        <v>2017</v>
      </c>
      <c r="Z6" s="133">
        <v>2018</v>
      </c>
      <c r="AA6" s="61">
        <v>2017</v>
      </c>
      <c r="AB6" s="137">
        <v>2018</v>
      </c>
      <c r="AC6" s="30">
        <v>2017</v>
      </c>
      <c r="AD6" s="31">
        <v>2018</v>
      </c>
      <c r="AE6" s="30">
        <v>2017</v>
      </c>
      <c r="AF6" s="31">
        <v>2018</v>
      </c>
      <c r="AG6" s="61">
        <v>2017</v>
      </c>
      <c r="AH6" s="133">
        <v>2018</v>
      </c>
      <c r="AI6" s="61">
        <v>2017</v>
      </c>
      <c r="AJ6" s="133">
        <v>2018</v>
      </c>
      <c r="AK6" s="61">
        <v>2017</v>
      </c>
      <c r="AL6" s="137">
        <v>2018</v>
      </c>
      <c r="AM6" s="61">
        <v>2017</v>
      </c>
      <c r="AN6" s="137">
        <v>2018</v>
      </c>
      <c r="AO6" s="61">
        <v>2017</v>
      </c>
      <c r="AP6" s="137">
        <v>2018</v>
      </c>
    </row>
    <row r="7" spans="1:42" ht="12.75">
      <c r="A7" s="26" t="s">
        <v>1</v>
      </c>
      <c r="B7" s="27">
        <v>26</v>
      </c>
      <c r="C7" s="249">
        <v>15</v>
      </c>
      <c r="D7" s="40">
        <v>26</v>
      </c>
      <c r="E7" s="248">
        <v>14</v>
      </c>
      <c r="F7" s="27">
        <v>73</v>
      </c>
      <c r="G7" s="249">
        <v>57</v>
      </c>
      <c r="H7" s="27">
        <v>47</v>
      </c>
      <c r="I7" s="249">
        <v>35</v>
      </c>
      <c r="J7" s="27">
        <v>3</v>
      </c>
      <c r="K7" s="249">
        <v>1</v>
      </c>
      <c r="L7" s="27">
        <v>14</v>
      </c>
      <c r="M7" s="249">
        <v>17</v>
      </c>
      <c r="N7" s="27">
        <v>10</v>
      </c>
      <c r="O7" s="41">
        <v>15</v>
      </c>
      <c r="P7" s="18">
        <v>1</v>
      </c>
      <c r="Q7" s="216"/>
      <c r="R7" s="208">
        <v>8</v>
      </c>
      <c r="S7" s="27">
        <v>7</v>
      </c>
      <c r="T7" s="41">
        <v>1</v>
      </c>
      <c r="U7" s="40">
        <v>1</v>
      </c>
      <c r="V7" s="2" t="s">
        <v>1</v>
      </c>
      <c r="W7" s="18">
        <v>29</v>
      </c>
      <c r="X7" s="28">
        <v>24</v>
      </c>
      <c r="Y7" s="28">
        <v>2</v>
      </c>
      <c r="Z7" s="28">
        <v>4</v>
      </c>
      <c r="AA7" s="28">
        <v>10</v>
      </c>
      <c r="AB7" s="216">
        <v>5</v>
      </c>
      <c r="AC7" s="27">
        <v>5</v>
      </c>
      <c r="AD7" s="41">
        <v>6</v>
      </c>
      <c r="AE7" s="18">
        <v>18</v>
      </c>
      <c r="AF7" s="216">
        <v>39</v>
      </c>
      <c r="AG7" s="18"/>
      <c r="AH7" s="216">
        <v>5</v>
      </c>
      <c r="AI7" s="18">
        <v>18</v>
      </c>
      <c r="AJ7" s="28">
        <v>19</v>
      </c>
      <c r="AK7" s="28">
        <v>17</v>
      </c>
      <c r="AL7" s="219">
        <v>17</v>
      </c>
      <c r="AM7" s="18">
        <v>5</v>
      </c>
      <c r="AN7" s="219">
        <v>5</v>
      </c>
      <c r="AO7" s="18">
        <v>5</v>
      </c>
      <c r="AP7" s="216">
        <v>5</v>
      </c>
    </row>
    <row r="8" spans="1:42" ht="12.75">
      <c r="A8" s="3" t="s">
        <v>2</v>
      </c>
      <c r="B8" s="25">
        <v>43</v>
      </c>
      <c r="C8" s="15">
        <v>35</v>
      </c>
      <c r="D8" s="20">
        <v>43</v>
      </c>
      <c r="E8" s="17">
        <v>35</v>
      </c>
      <c r="F8" s="25">
        <v>113</v>
      </c>
      <c r="G8" s="15">
        <v>122</v>
      </c>
      <c r="H8" s="25">
        <v>41</v>
      </c>
      <c r="I8" s="15">
        <v>75</v>
      </c>
      <c r="J8" s="25">
        <v>2</v>
      </c>
      <c r="K8" s="15">
        <v>10</v>
      </c>
      <c r="L8" s="25">
        <v>35</v>
      </c>
      <c r="M8" s="15">
        <v>22</v>
      </c>
      <c r="N8" s="25">
        <v>16</v>
      </c>
      <c r="O8" s="29">
        <v>14</v>
      </c>
      <c r="P8" s="19">
        <v>3</v>
      </c>
      <c r="Q8" s="20">
        <v>4</v>
      </c>
      <c r="R8" s="115">
        <v>14</v>
      </c>
      <c r="S8" s="25">
        <v>24</v>
      </c>
      <c r="T8" s="29">
        <v>3</v>
      </c>
      <c r="U8" s="20">
        <v>3</v>
      </c>
      <c r="V8" s="3" t="s">
        <v>2</v>
      </c>
      <c r="W8" s="19">
        <v>31</v>
      </c>
      <c r="X8" s="25">
        <v>44</v>
      </c>
      <c r="Y8" s="25">
        <v>3</v>
      </c>
      <c r="Z8" s="25">
        <v>4</v>
      </c>
      <c r="AA8" s="25">
        <v>14</v>
      </c>
      <c r="AB8" s="20">
        <v>9</v>
      </c>
      <c r="AC8" s="25">
        <v>26</v>
      </c>
      <c r="AD8" s="29">
        <v>13</v>
      </c>
      <c r="AE8" s="19">
        <v>6</v>
      </c>
      <c r="AF8" s="20">
        <v>3</v>
      </c>
      <c r="AG8" s="19">
        <v>12</v>
      </c>
      <c r="AH8" s="20">
        <v>19</v>
      </c>
      <c r="AI8" s="19">
        <v>20</v>
      </c>
      <c r="AJ8" s="25">
        <v>26</v>
      </c>
      <c r="AK8" s="25">
        <v>20</v>
      </c>
      <c r="AL8" s="29">
        <v>24</v>
      </c>
      <c r="AM8" s="19">
        <v>13</v>
      </c>
      <c r="AN8" s="29">
        <v>12</v>
      </c>
      <c r="AO8" s="19">
        <v>13</v>
      </c>
      <c r="AP8" s="20">
        <v>12</v>
      </c>
    </row>
    <row r="9" spans="1:42" ht="12.75">
      <c r="A9" s="3" t="s">
        <v>3</v>
      </c>
      <c r="B9" s="25">
        <v>16</v>
      </c>
      <c r="C9" s="15">
        <v>19</v>
      </c>
      <c r="D9" s="20">
        <v>16</v>
      </c>
      <c r="E9" s="17">
        <v>19</v>
      </c>
      <c r="F9" s="25">
        <v>67</v>
      </c>
      <c r="G9" s="15">
        <v>61</v>
      </c>
      <c r="H9" s="25">
        <v>32</v>
      </c>
      <c r="I9" s="15">
        <v>32</v>
      </c>
      <c r="J9" s="25">
        <v>5</v>
      </c>
      <c r="K9" s="15">
        <v>1</v>
      </c>
      <c r="L9" s="25">
        <v>18</v>
      </c>
      <c r="M9" s="15">
        <v>19</v>
      </c>
      <c r="N9" s="25">
        <v>14</v>
      </c>
      <c r="O9" s="29">
        <v>10</v>
      </c>
      <c r="P9" s="19"/>
      <c r="Q9" s="20">
        <v>2</v>
      </c>
      <c r="R9" s="115">
        <v>10</v>
      </c>
      <c r="S9" s="25">
        <v>7</v>
      </c>
      <c r="T9" s="29">
        <v>3</v>
      </c>
      <c r="U9" s="20">
        <v>2</v>
      </c>
      <c r="V9" s="3" t="s">
        <v>3</v>
      </c>
      <c r="W9" s="19">
        <v>22</v>
      </c>
      <c r="X9" s="25">
        <v>18</v>
      </c>
      <c r="Y9" s="25">
        <v>3</v>
      </c>
      <c r="Z9" s="25">
        <v>4</v>
      </c>
      <c r="AA9" s="25">
        <v>6</v>
      </c>
      <c r="AB9" s="20">
        <v>6</v>
      </c>
      <c r="AC9" s="25">
        <v>9</v>
      </c>
      <c r="AD9" s="29">
        <v>8</v>
      </c>
      <c r="AE9" s="19">
        <v>5</v>
      </c>
      <c r="AF9" s="20">
        <v>3</v>
      </c>
      <c r="AG9" s="19">
        <v>6</v>
      </c>
      <c r="AH9" s="20">
        <v>2</v>
      </c>
      <c r="AI9" s="19">
        <v>9</v>
      </c>
      <c r="AJ9" s="25">
        <v>14</v>
      </c>
      <c r="AK9" s="25">
        <v>9</v>
      </c>
      <c r="AL9" s="29">
        <v>13</v>
      </c>
      <c r="AM9" s="19">
        <v>5</v>
      </c>
      <c r="AN9" s="29">
        <v>5</v>
      </c>
      <c r="AO9" s="19">
        <v>5</v>
      </c>
      <c r="AP9" s="20">
        <v>5</v>
      </c>
    </row>
    <row r="10" spans="1:42" ht="12.75">
      <c r="A10" s="3" t="s">
        <v>4</v>
      </c>
      <c r="B10" s="25">
        <v>27</v>
      </c>
      <c r="C10" s="15">
        <v>22</v>
      </c>
      <c r="D10" s="20">
        <v>27</v>
      </c>
      <c r="E10" s="17">
        <v>22</v>
      </c>
      <c r="F10" s="25">
        <v>68</v>
      </c>
      <c r="G10" s="15">
        <v>69</v>
      </c>
      <c r="H10" s="25">
        <v>28</v>
      </c>
      <c r="I10" s="15">
        <v>30</v>
      </c>
      <c r="J10" s="25"/>
      <c r="K10" s="15"/>
      <c r="L10" s="25">
        <v>25</v>
      </c>
      <c r="M10" s="15">
        <v>27</v>
      </c>
      <c r="N10" s="25">
        <v>12</v>
      </c>
      <c r="O10" s="29">
        <v>10</v>
      </c>
      <c r="P10" s="19">
        <v>3</v>
      </c>
      <c r="Q10" s="20">
        <v>5</v>
      </c>
      <c r="R10" s="115">
        <v>9</v>
      </c>
      <c r="S10" s="25">
        <v>4</v>
      </c>
      <c r="T10" s="29">
        <v>2</v>
      </c>
      <c r="U10" s="20"/>
      <c r="V10" s="3" t="s">
        <v>4</v>
      </c>
      <c r="W10" s="19">
        <v>28</v>
      </c>
      <c r="X10" s="25">
        <v>28</v>
      </c>
      <c r="Y10" s="25">
        <v>5</v>
      </c>
      <c r="Z10" s="25">
        <v>5</v>
      </c>
      <c r="AA10" s="25">
        <v>9</v>
      </c>
      <c r="AB10" s="20">
        <v>5</v>
      </c>
      <c r="AC10" s="25">
        <v>12</v>
      </c>
      <c r="AD10" s="29">
        <v>19</v>
      </c>
      <c r="AE10" s="19">
        <v>35</v>
      </c>
      <c r="AF10" s="20">
        <v>36</v>
      </c>
      <c r="AG10" s="19"/>
      <c r="AH10" s="20"/>
      <c r="AI10" s="19">
        <v>4</v>
      </c>
      <c r="AJ10" s="25">
        <v>3</v>
      </c>
      <c r="AK10" s="25">
        <v>3</v>
      </c>
      <c r="AL10" s="29">
        <v>1</v>
      </c>
      <c r="AM10" s="19">
        <v>2</v>
      </c>
      <c r="AN10" s="29">
        <v>5</v>
      </c>
      <c r="AO10" s="19">
        <v>3</v>
      </c>
      <c r="AP10" s="20">
        <v>5</v>
      </c>
    </row>
    <row r="11" spans="1:42" ht="12.75">
      <c r="A11" s="3" t="s">
        <v>5</v>
      </c>
      <c r="B11" s="25">
        <v>21</v>
      </c>
      <c r="C11" s="15">
        <v>12</v>
      </c>
      <c r="D11" s="20">
        <v>21</v>
      </c>
      <c r="E11" s="17">
        <v>12</v>
      </c>
      <c r="F11" s="25">
        <v>74</v>
      </c>
      <c r="G11" s="15">
        <v>76</v>
      </c>
      <c r="H11" s="25">
        <v>23</v>
      </c>
      <c r="I11" s="15">
        <v>35</v>
      </c>
      <c r="J11" s="25">
        <v>2</v>
      </c>
      <c r="K11" s="15">
        <v>6</v>
      </c>
      <c r="L11" s="25">
        <v>41</v>
      </c>
      <c r="M11" s="15">
        <v>32</v>
      </c>
      <c r="N11" s="25">
        <v>12</v>
      </c>
      <c r="O11" s="29">
        <v>8</v>
      </c>
      <c r="P11" s="19">
        <v>1</v>
      </c>
      <c r="Q11" s="20"/>
      <c r="R11" s="115">
        <v>11</v>
      </c>
      <c r="S11" s="25">
        <v>9</v>
      </c>
      <c r="T11" s="29">
        <v>1</v>
      </c>
      <c r="U11" s="20">
        <v>2</v>
      </c>
      <c r="V11" s="3" t="s">
        <v>5</v>
      </c>
      <c r="W11" s="19">
        <v>23</v>
      </c>
      <c r="X11" s="25">
        <v>34</v>
      </c>
      <c r="Y11" s="25">
        <v>1</v>
      </c>
      <c r="Z11" s="25">
        <v>4</v>
      </c>
      <c r="AA11" s="25">
        <v>5</v>
      </c>
      <c r="AB11" s="20">
        <v>7</v>
      </c>
      <c r="AC11" s="25">
        <v>12</v>
      </c>
      <c r="AD11" s="29">
        <v>20</v>
      </c>
      <c r="AE11" s="19">
        <v>2</v>
      </c>
      <c r="AF11" s="20">
        <v>2</v>
      </c>
      <c r="AG11" s="19">
        <v>14</v>
      </c>
      <c r="AH11" s="20">
        <v>14</v>
      </c>
      <c r="AI11" s="19">
        <v>9</v>
      </c>
      <c r="AJ11" s="25">
        <v>18</v>
      </c>
      <c r="AK11" s="25">
        <v>6</v>
      </c>
      <c r="AL11" s="29">
        <v>15</v>
      </c>
      <c r="AM11" s="19">
        <v>5</v>
      </c>
      <c r="AN11" s="29">
        <v>7</v>
      </c>
      <c r="AO11" s="19">
        <v>5</v>
      </c>
      <c r="AP11" s="20">
        <v>7</v>
      </c>
    </row>
    <row r="12" spans="1:42" ht="12.75">
      <c r="A12" s="3" t="s">
        <v>6</v>
      </c>
      <c r="B12" s="25">
        <v>9</v>
      </c>
      <c r="C12" s="15">
        <v>18</v>
      </c>
      <c r="D12" s="20">
        <v>9</v>
      </c>
      <c r="E12" s="17">
        <v>18</v>
      </c>
      <c r="F12" s="25">
        <v>35</v>
      </c>
      <c r="G12" s="15">
        <v>30</v>
      </c>
      <c r="H12" s="25">
        <v>17</v>
      </c>
      <c r="I12" s="15">
        <v>14</v>
      </c>
      <c r="J12" s="25">
        <v>2</v>
      </c>
      <c r="K12" s="15">
        <v>1</v>
      </c>
      <c r="L12" s="25">
        <v>10</v>
      </c>
      <c r="M12" s="15">
        <v>7</v>
      </c>
      <c r="N12" s="25">
        <v>5</v>
      </c>
      <c r="O12" s="29">
        <v>7</v>
      </c>
      <c r="P12" s="19"/>
      <c r="Q12" s="20"/>
      <c r="R12" s="115">
        <v>5</v>
      </c>
      <c r="S12" s="25">
        <v>4</v>
      </c>
      <c r="T12" s="29">
        <v>3</v>
      </c>
      <c r="U12" s="20">
        <v>1</v>
      </c>
      <c r="V12" s="3" t="s">
        <v>6</v>
      </c>
      <c r="W12" s="19">
        <v>11</v>
      </c>
      <c r="X12" s="25">
        <v>19</v>
      </c>
      <c r="Y12" s="25">
        <v>1</v>
      </c>
      <c r="Z12" s="25"/>
      <c r="AA12" s="25">
        <v>2</v>
      </c>
      <c r="AB12" s="20">
        <v>4</v>
      </c>
      <c r="AC12" s="25">
        <v>4</v>
      </c>
      <c r="AD12" s="29">
        <v>7</v>
      </c>
      <c r="AE12" s="19">
        <v>2</v>
      </c>
      <c r="AF12" s="20">
        <v>6</v>
      </c>
      <c r="AG12" s="19">
        <v>15</v>
      </c>
      <c r="AH12" s="20">
        <v>20</v>
      </c>
      <c r="AI12" s="19">
        <v>5</v>
      </c>
      <c r="AJ12" s="25">
        <v>4</v>
      </c>
      <c r="AK12" s="25">
        <v>5</v>
      </c>
      <c r="AL12" s="29">
        <v>3</v>
      </c>
      <c r="AM12" s="19"/>
      <c r="AN12" s="29">
        <v>2</v>
      </c>
      <c r="AO12" s="19"/>
      <c r="AP12" s="20">
        <v>2</v>
      </c>
    </row>
    <row r="13" spans="1:42" ht="12.75">
      <c r="A13" s="3" t="s">
        <v>7</v>
      </c>
      <c r="B13" s="25">
        <v>16</v>
      </c>
      <c r="C13" s="15">
        <v>14</v>
      </c>
      <c r="D13" s="20">
        <v>16</v>
      </c>
      <c r="E13" s="17">
        <v>14</v>
      </c>
      <c r="F13" s="25">
        <v>34</v>
      </c>
      <c r="G13" s="15">
        <v>39</v>
      </c>
      <c r="H13" s="25">
        <v>13</v>
      </c>
      <c r="I13" s="15">
        <v>24</v>
      </c>
      <c r="J13" s="25">
        <v>4</v>
      </c>
      <c r="K13" s="15">
        <v>2</v>
      </c>
      <c r="L13" s="25">
        <v>15</v>
      </c>
      <c r="M13" s="15">
        <v>13</v>
      </c>
      <c r="N13" s="25">
        <v>11</v>
      </c>
      <c r="O13" s="29">
        <v>11</v>
      </c>
      <c r="P13" s="19">
        <v>2</v>
      </c>
      <c r="Q13" s="20"/>
      <c r="R13" s="115">
        <v>9</v>
      </c>
      <c r="S13" s="25">
        <v>5</v>
      </c>
      <c r="T13" s="29">
        <v>1</v>
      </c>
      <c r="U13" s="20">
        <v>1</v>
      </c>
      <c r="V13" s="3" t="s">
        <v>7</v>
      </c>
      <c r="W13" s="19">
        <v>18</v>
      </c>
      <c r="X13" s="25">
        <v>12</v>
      </c>
      <c r="Y13" s="25">
        <v>3</v>
      </c>
      <c r="Z13" s="25"/>
      <c r="AA13" s="25">
        <v>6</v>
      </c>
      <c r="AB13" s="20">
        <v>3</v>
      </c>
      <c r="AC13" s="25">
        <v>7</v>
      </c>
      <c r="AD13" s="29">
        <v>6</v>
      </c>
      <c r="AE13" s="19">
        <v>1</v>
      </c>
      <c r="AF13" s="20">
        <v>2</v>
      </c>
      <c r="AG13" s="19">
        <v>6</v>
      </c>
      <c r="AH13" s="20">
        <v>17</v>
      </c>
      <c r="AI13" s="19">
        <v>6</v>
      </c>
      <c r="AJ13" s="25">
        <v>9</v>
      </c>
      <c r="AK13" s="25">
        <v>6</v>
      </c>
      <c r="AL13" s="29">
        <v>8</v>
      </c>
      <c r="AM13" s="19">
        <v>3</v>
      </c>
      <c r="AN13" s="29">
        <v>1</v>
      </c>
      <c r="AO13" s="19">
        <v>3</v>
      </c>
      <c r="AP13" s="20">
        <v>1</v>
      </c>
    </row>
    <row r="14" spans="1:42" ht="12.75">
      <c r="A14" s="3" t="s">
        <v>8</v>
      </c>
      <c r="B14" s="25">
        <v>86</v>
      </c>
      <c r="C14" s="15">
        <v>70</v>
      </c>
      <c r="D14" s="20">
        <v>85</v>
      </c>
      <c r="E14" s="17">
        <v>69</v>
      </c>
      <c r="F14" s="25">
        <v>236</v>
      </c>
      <c r="G14" s="15">
        <v>218</v>
      </c>
      <c r="H14" s="25">
        <v>159</v>
      </c>
      <c r="I14" s="15">
        <v>122</v>
      </c>
      <c r="J14" s="25">
        <v>10</v>
      </c>
      <c r="K14" s="15">
        <v>16</v>
      </c>
      <c r="L14" s="25">
        <v>40</v>
      </c>
      <c r="M14" s="15">
        <v>60</v>
      </c>
      <c r="N14" s="25">
        <v>31</v>
      </c>
      <c r="O14" s="29">
        <v>38</v>
      </c>
      <c r="P14" s="19">
        <v>1</v>
      </c>
      <c r="Q14" s="20"/>
      <c r="R14" s="115">
        <v>28</v>
      </c>
      <c r="S14" s="25">
        <v>19</v>
      </c>
      <c r="T14" s="29">
        <v>13</v>
      </c>
      <c r="U14" s="20">
        <v>6</v>
      </c>
      <c r="V14" s="3" t="s">
        <v>8</v>
      </c>
      <c r="W14" s="19">
        <v>48</v>
      </c>
      <c r="X14" s="25">
        <v>64</v>
      </c>
      <c r="Y14" s="25"/>
      <c r="Z14" s="25">
        <v>7</v>
      </c>
      <c r="AA14" s="25">
        <v>19</v>
      </c>
      <c r="AB14" s="20">
        <v>10</v>
      </c>
      <c r="AC14" s="25">
        <v>24</v>
      </c>
      <c r="AD14" s="29">
        <v>37</v>
      </c>
      <c r="AE14" s="19">
        <v>2</v>
      </c>
      <c r="AF14" s="20">
        <v>4</v>
      </c>
      <c r="AG14" s="19">
        <v>47</v>
      </c>
      <c r="AH14" s="20">
        <v>57</v>
      </c>
      <c r="AI14" s="19">
        <v>20</v>
      </c>
      <c r="AJ14" s="25">
        <v>19</v>
      </c>
      <c r="AK14" s="25">
        <v>9</v>
      </c>
      <c r="AL14" s="29">
        <v>11</v>
      </c>
      <c r="AM14" s="19">
        <v>6</v>
      </c>
      <c r="AN14" s="29">
        <v>5</v>
      </c>
      <c r="AO14" s="19">
        <v>7</v>
      </c>
      <c r="AP14" s="20">
        <v>5</v>
      </c>
    </row>
    <row r="15" spans="1:42" ht="12.75">
      <c r="A15" s="3" t="s">
        <v>9</v>
      </c>
      <c r="B15" s="25">
        <v>55</v>
      </c>
      <c r="C15" s="15">
        <v>50</v>
      </c>
      <c r="D15" s="20">
        <v>55</v>
      </c>
      <c r="E15" s="17">
        <v>50</v>
      </c>
      <c r="F15" s="25">
        <v>110</v>
      </c>
      <c r="G15" s="15">
        <v>115</v>
      </c>
      <c r="H15" s="25">
        <v>59</v>
      </c>
      <c r="I15" s="15">
        <v>57</v>
      </c>
      <c r="J15" s="25">
        <v>7</v>
      </c>
      <c r="K15" s="15">
        <v>6</v>
      </c>
      <c r="L15" s="25">
        <v>35</v>
      </c>
      <c r="M15" s="15">
        <v>42</v>
      </c>
      <c r="N15" s="25">
        <v>21</v>
      </c>
      <c r="O15" s="29">
        <v>23</v>
      </c>
      <c r="P15" s="19">
        <v>1</v>
      </c>
      <c r="Q15" s="20">
        <v>3</v>
      </c>
      <c r="R15" s="115">
        <v>17</v>
      </c>
      <c r="S15" s="25">
        <v>20</v>
      </c>
      <c r="T15" s="29">
        <v>7</v>
      </c>
      <c r="U15" s="20">
        <v>3</v>
      </c>
      <c r="V15" s="3" t="s">
        <v>9</v>
      </c>
      <c r="W15" s="19">
        <v>46</v>
      </c>
      <c r="X15" s="25">
        <v>44</v>
      </c>
      <c r="Y15" s="25">
        <v>4</v>
      </c>
      <c r="Z15" s="25">
        <v>1</v>
      </c>
      <c r="AA15" s="25">
        <v>13</v>
      </c>
      <c r="AB15" s="20">
        <v>15</v>
      </c>
      <c r="AC15" s="25">
        <v>15</v>
      </c>
      <c r="AD15" s="29">
        <v>21</v>
      </c>
      <c r="AE15" s="19">
        <v>14</v>
      </c>
      <c r="AF15" s="20">
        <v>53</v>
      </c>
      <c r="AG15" s="19">
        <v>33</v>
      </c>
      <c r="AH15" s="20">
        <v>12</v>
      </c>
      <c r="AI15" s="19">
        <v>14</v>
      </c>
      <c r="AJ15" s="25">
        <v>15</v>
      </c>
      <c r="AK15" s="25">
        <v>7</v>
      </c>
      <c r="AL15" s="29">
        <v>9</v>
      </c>
      <c r="AM15" s="19">
        <v>21</v>
      </c>
      <c r="AN15" s="29">
        <v>23</v>
      </c>
      <c r="AO15" s="19">
        <v>21</v>
      </c>
      <c r="AP15" s="20">
        <v>23</v>
      </c>
    </row>
    <row r="16" spans="1:42" ht="12.75">
      <c r="A16" s="3" t="s">
        <v>10</v>
      </c>
      <c r="B16" s="25">
        <v>21</v>
      </c>
      <c r="C16" s="15">
        <v>32</v>
      </c>
      <c r="D16" s="20">
        <v>21</v>
      </c>
      <c r="E16" s="17">
        <v>32</v>
      </c>
      <c r="F16" s="25">
        <v>70</v>
      </c>
      <c r="G16" s="15">
        <v>62</v>
      </c>
      <c r="H16" s="25">
        <v>30</v>
      </c>
      <c r="I16" s="15">
        <v>28</v>
      </c>
      <c r="J16" s="25">
        <v>4</v>
      </c>
      <c r="K16" s="15">
        <v>2</v>
      </c>
      <c r="L16" s="25">
        <v>18</v>
      </c>
      <c r="M16" s="15">
        <v>16</v>
      </c>
      <c r="N16" s="25">
        <v>12</v>
      </c>
      <c r="O16" s="29">
        <v>6</v>
      </c>
      <c r="P16" s="19"/>
      <c r="Q16" s="20">
        <v>1</v>
      </c>
      <c r="R16" s="115">
        <v>6</v>
      </c>
      <c r="S16" s="25">
        <v>5</v>
      </c>
      <c r="T16" s="29">
        <v>1</v>
      </c>
      <c r="U16" s="20">
        <v>1</v>
      </c>
      <c r="V16" s="3" t="s">
        <v>10</v>
      </c>
      <c r="W16" s="19">
        <v>29</v>
      </c>
      <c r="X16" s="25">
        <v>26</v>
      </c>
      <c r="Y16" s="25">
        <v>2</v>
      </c>
      <c r="Z16" s="25"/>
      <c r="AA16" s="25">
        <v>11</v>
      </c>
      <c r="AB16" s="20">
        <v>6</v>
      </c>
      <c r="AC16" s="25">
        <v>24</v>
      </c>
      <c r="AD16" s="29">
        <v>17</v>
      </c>
      <c r="AE16" s="19">
        <v>14</v>
      </c>
      <c r="AF16" s="20">
        <v>15</v>
      </c>
      <c r="AG16" s="19">
        <v>15</v>
      </c>
      <c r="AH16" s="20">
        <v>16</v>
      </c>
      <c r="AI16" s="19">
        <v>12</v>
      </c>
      <c r="AJ16" s="25">
        <v>15</v>
      </c>
      <c r="AK16" s="25">
        <v>11</v>
      </c>
      <c r="AL16" s="29">
        <v>15</v>
      </c>
      <c r="AM16" s="19">
        <v>6</v>
      </c>
      <c r="AN16" s="29">
        <v>9</v>
      </c>
      <c r="AO16" s="19">
        <v>6</v>
      </c>
      <c r="AP16" s="20">
        <v>9</v>
      </c>
    </row>
    <row r="17" spans="1:42" ht="12.75">
      <c r="A17" s="3" t="s">
        <v>11</v>
      </c>
      <c r="B17" s="25">
        <v>11</v>
      </c>
      <c r="C17" s="15">
        <v>12</v>
      </c>
      <c r="D17" s="20">
        <v>11</v>
      </c>
      <c r="E17" s="17">
        <v>12</v>
      </c>
      <c r="F17" s="25">
        <v>35</v>
      </c>
      <c r="G17" s="15">
        <v>33</v>
      </c>
      <c r="H17" s="25">
        <v>19</v>
      </c>
      <c r="I17" s="15">
        <v>13</v>
      </c>
      <c r="J17" s="25">
        <v>3</v>
      </c>
      <c r="K17" s="15">
        <v>2</v>
      </c>
      <c r="L17" s="25">
        <v>8</v>
      </c>
      <c r="M17" s="15">
        <v>5</v>
      </c>
      <c r="N17" s="25">
        <v>8</v>
      </c>
      <c r="O17" s="29">
        <v>3</v>
      </c>
      <c r="P17" s="19">
        <v>1</v>
      </c>
      <c r="Q17" s="20"/>
      <c r="R17" s="115">
        <v>4</v>
      </c>
      <c r="S17" s="25">
        <v>3</v>
      </c>
      <c r="T17" s="29"/>
      <c r="U17" s="20"/>
      <c r="V17" s="3" t="s">
        <v>11</v>
      </c>
      <c r="W17" s="19">
        <v>18</v>
      </c>
      <c r="X17" s="25">
        <v>7</v>
      </c>
      <c r="Y17" s="25">
        <v>1</v>
      </c>
      <c r="Z17" s="25"/>
      <c r="AA17" s="25">
        <v>8</v>
      </c>
      <c r="AB17" s="20">
        <v>2</v>
      </c>
      <c r="AC17" s="25">
        <v>5</v>
      </c>
      <c r="AD17" s="29">
        <v>2</v>
      </c>
      <c r="AE17" s="19">
        <v>11</v>
      </c>
      <c r="AF17" s="20">
        <v>11</v>
      </c>
      <c r="AG17" s="19">
        <v>7</v>
      </c>
      <c r="AH17" s="20">
        <v>9</v>
      </c>
      <c r="AI17" s="19">
        <v>5</v>
      </c>
      <c r="AJ17" s="25">
        <v>8</v>
      </c>
      <c r="AK17" s="25">
        <v>5</v>
      </c>
      <c r="AL17" s="29">
        <v>7</v>
      </c>
      <c r="AM17" s="19">
        <v>11</v>
      </c>
      <c r="AN17" s="29">
        <v>11</v>
      </c>
      <c r="AO17" s="19">
        <v>12</v>
      </c>
      <c r="AP17" s="20">
        <v>11</v>
      </c>
    </row>
    <row r="18" spans="1:42" ht="12.75">
      <c r="A18" s="3" t="s">
        <v>12</v>
      </c>
      <c r="B18" s="25">
        <v>25</v>
      </c>
      <c r="C18" s="15">
        <v>38</v>
      </c>
      <c r="D18" s="20">
        <v>25</v>
      </c>
      <c r="E18" s="17">
        <v>38</v>
      </c>
      <c r="F18" s="25">
        <v>85</v>
      </c>
      <c r="G18" s="15">
        <v>74</v>
      </c>
      <c r="H18" s="25">
        <v>42</v>
      </c>
      <c r="I18" s="15">
        <v>41</v>
      </c>
      <c r="J18" s="25">
        <v>9</v>
      </c>
      <c r="K18" s="15">
        <v>5</v>
      </c>
      <c r="L18" s="25">
        <v>37</v>
      </c>
      <c r="M18" s="15">
        <v>23</v>
      </c>
      <c r="N18" s="25">
        <v>14</v>
      </c>
      <c r="O18" s="29">
        <v>22</v>
      </c>
      <c r="P18" s="19">
        <v>1</v>
      </c>
      <c r="Q18" s="20">
        <v>1</v>
      </c>
      <c r="R18" s="115">
        <v>15</v>
      </c>
      <c r="S18" s="25">
        <v>7</v>
      </c>
      <c r="T18" s="29">
        <v>7</v>
      </c>
      <c r="U18" s="20">
        <v>1</v>
      </c>
      <c r="V18" s="3" t="s">
        <v>12</v>
      </c>
      <c r="W18" s="19">
        <v>30</v>
      </c>
      <c r="X18" s="25">
        <v>20</v>
      </c>
      <c r="Y18" s="25">
        <v>3</v>
      </c>
      <c r="Z18" s="25"/>
      <c r="AA18" s="25">
        <v>10</v>
      </c>
      <c r="AB18" s="20">
        <v>9</v>
      </c>
      <c r="AC18" s="25">
        <v>14</v>
      </c>
      <c r="AD18" s="29">
        <v>7</v>
      </c>
      <c r="AE18" s="19">
        <v>7</v>
      </c>
      <c r="AF18" s="20">
        <v>21</v>
      </c>
      <c r="AG18" s="19"/>
      <c r="AH18" s="20">
        <v>2</v>
      </c>
      <c r="AI18" s="19">
        <v>13</v>
      </c>
      <c r="AJ18" s="25">
        <v>19</v>
      </c>
      <c r="AK18" s="25">
        <v>12</v>
      </c>
      <c r="AL18" s="29">
        <v>17</v>
      </c>
      <c r="AM18" s="19">
        <v>1</v>
      </c>
      <c r="AN18" s="29">
        <v>2</v>
      </c>
      <c r="AO18" s="19">
        <v>1</v>
      </c>
      <c r="AP18" s="20">
        <v>2</v>
      </c>
    </row>
    <row r="19" spans="1:42" ht="12.75">
      <c r="A19" s="3" t="s">
        <v>13</v>
      </c>
      <c r="B19" s="25">
        <v>20</v>
      </c>
      <c r="C19" s="15">
        <v>26</v>
      </c>
      <c r="D19" s="20">
        <v>20</v>
      </c>
      <c r="E19" s="17">
        <v>25</v>
      </c>
      <c r="F19" s="25">
        <v>74</v>
      </c>
      <c r="G19" s="15">
        <v>65</v>
      </c>
      <c r="H19" s="25">
        <v>30</v>
      </c>
      <c r="I19" s="15">
        <v>29</v>
      </c>
      <c r="J19" s="25">
        <v>2</v>
      </c>
      <c r="K19" s="15">
        <v>2</v>
      </c>
      <c r="L19" s="25">
        <v>29</v>
      </c>
      <c r="M19" s="15">
        <v>25</v>
      </c>
      <c r="N19" s="25">
        <v>15</v>
      </c>
      <c r="O19" s="29">
        <v>13</v>
      </c>
      <c r="P19" s="19"/>
      <c r="Q19" s="20">
        <v>2</v>
      </c>
      <c r="R19" s="115">
        <v>21</v>
      </c>
      <c r="S19" s="25">
        <v>8</v>
      </c>
      <c r="T19" s="29">
        <v>7</v>
      </c>
      <c r="U19" s="20">
        <v>1</v>
      </c>
      <c r="V19" s="3" t="s">
        <v>13</v>
      </c>
      <c r="W19" s="19">
        <v>20</v>
      </c>
      <c r="X19" s="25">
        <v>25</v>
      </c>
      <c r="Y19" s="25">
        <v>1</v>
      </c>
      <c r="Z19" s="25">
        <v>2</v>
      </c>
      <c r="AA19" s="25">
        <v>4</v>
      </c>
      <c r="AB19" s="20">
        <v>9</v>
      </c>
      <c r="AC19" s="25">
        <v>7</v>
      </c>
      <c r="AD19" s="29">
        <v>6</v>
      </c>
      <c r="AE19" s="19">
        <v>12</v>
      </c>
      <c r="AF19" s="20">
        <v>13</v>
      </c>
      <c r="AG19" s="19">
        <v>16</v>
      </c>
      <c r="AH19" s="20">
        <v>15</v>
      </c>
      <c r="AI19" s="19">
        <v>16</v>
      </c>
      <c r="AJ19" s="25">
        <v>15</v>
      </c>
      <c r="AK19" s="25">
        <v>14</v>
      </c>
      <c r="AL19" s="29">
        <v>14</v>
      </c>
      <c r="AM19" s="19">
        <v>5</v>
      </c>
      <c r="AN19" s="29">
        <v>7</v>
      </c>
      <c r="AO19" s="19">
        <v>5</v>
      </c>
      <c r="AP19" s="20">
        <v>7</v>
      </c>
    </row>
    <row r="20" spans="1:42" ht="12.75">
      <c r="A20" s="3" t="s">
        <v>14</v>
      </c>
      <c r="B20" s="25">
        <v>16</v>
      </c>
      <c r="C20" s="15">
        <v>15</v>
      </c>
      <c r="D20" s="20">
        <v>16</v>
      </c>
      <c r="E20" s="17">
        <v>15</v>
      </c>
      <c r="F20" s="25">
        <v>45</v>
      </c>
      <c r="G20" s="15">
        <v>47</v>
      </c>
      <c r="H20" s="25">
        <v>24</v>
      </c>
      <c r="I20" s="15">
        <v>17</v>
      </c>
      <c r="J20" s="25">
        <v>1</v>
      </c>
      <c r="K20" s="15">
        <v>2</v>
      </c>
      <c r="L20" s="25">
        <v>10</v>
      </c>
      <c r="M20" s="15">
        <v>16</v>
      </c>
      <c r="N20" s="25">
        <v>8</v>
      </c>
      <c r="O20" s="29">
        <v>9</v>
      </c>
      <c r="P20" s="19"/>
      <c r="Q20" s="20"/>
      <c r="R20" s="115">
        <v>6</v>
      </c>
      <c r="S20" s="25">
        <v>8</v>
      </c>
      <c r="T20" s="29">
        <v>5</v>
      </c>
      <c r="U20" s="20">
        <v>1</v>
      </c>
      <c r="V20" s="3" t="s">
        <v>14</v>
      </c>
      <c r="W20" s="19">
        <v>7</v>
      </c>
      <c r="X20" s="25">
        <v>17</v>
      </c>
      <c r="Y20" s="25"/>
      <c r="Z20" s="25">
        <v>1</v>
      </c>
      <c r="AA20" s="25">
        <v>2</v>
      </c>
      <c r="AB20" s="20">
        <v>8</v>
      </c>
      <c r="AC20" s="25">
        <v>7</v>
      </c>
      <c r="AD20" s="29">
        <v>12</v>
      </c>
      <c r="AE20" s="19">
        <v>5</v>
      </c>
      <c r="AF20" s="20">
        <v>11</v>
      </c>
      <c r="AG20" s="19">
        <v>2</v>
      </c>
      <c r="AH20" s="20">
        <v>1</v>
      </c>
      <c r="AI20" s="19">
        <v>12</v>
      </c>
      <c r="AJ20" s="25">
        <v>9</v>
      </c>
      <c r="AK20" s="25">
        <v>7</v>
      </c>
      <c r="AL20" s="29">
        <v>7</v>
      </c>
      <c r="AM20" s="19"/>
      <c r="AN20" s="29">
        <v>2</v>
      </c>
      <c r="AO20" s="19"/>
      <c r="AP20" s="20">
        <v>2</v>
      </c>
    </row>
    <row r="21" spans="1:42" ht="12.75">
      <c r="A21" s="3" t="s">
        <v>15</v>
      </c>
      <c r="B21" s="25">
        <v>12</v>
      </c>
      <c r="C21" s="15">
        <v>12</v>
      </c>
      <c r="D21" s="20">
        <v>12</v>
      </c>
      <c r="E21" s="17">
        <v>12</v>
      </c>
      <c r="F21" s="25">
        <v>33</v>
      </c>
      <c r="G21" s="15">
        <v>39</v>
      </c>
      <c r="H21" s="25">
        <v>12</v>
      </c>
      <c r="I21" s="15">
        <v>15</v>
      </c>
      <c r="J21" s="25"/>
      <c r="K21" s="15">
        <v>3</v>
      </c>
      <c r="L21" s="25">
        <v>9</v>
      </c>
      <c r="M21" s="15">
        <v>7</v>
      </c>
      <c r="N21" s="25">
        <v>3</v>
      </c>
      <c r="O21" s="29">
        <v>2</v>
      </c>
      <c r="P21" s="19"/>
      <c r="Q21" s="20"/>
      <c r="R21" s="115">
        <v>7</v>
      </c>
      <c r="S21" s="25">
        <v>5</v>
      </c>
      <c r="T21" s="29">
        <v>1</v>
      </c>
      <c r="U21" s="20">
        <v>2</v>
      </c>
      <c r="V21" s="3" t="s">
        <v>15</v>
      </c>
      <c r="W21" s="19">
        <v>12</v>
      </c>
      <c r="X21" s="25">
        <v>16</v>
      </c>
      <c r="Y21" s="25"/>
      <c r="Z21" s="25"/>
      <c r="AA21" s="25">
        <v>6</v>
      </c>
      <c r="AB21" s="20">
        <v>5</v>
      </c>
      <c r="AC21" s="25">
        <v>5</v>
      </c>
      <c r="AD21" s="29">
        <v>5</v>
      </c>
      <c r="AE21" s="19">
        <v>5</v>
      </c>
      <c r="AF21" s="20">
        <v>6</v>
      </c>
      <c r="AG21" s="19">
        <v>1</v>
      </c>
      <c r="AH21" s="20">
        <v>9</v>
      </c>
      <c r="AI21" s="19">
        <v>5</v>
      </c>
      <c r="AJ21" s="25">
        <v>10</v>
      </c>
      <c r="AK21" s="25">
        <v>5</v>
      </c>
      <c r="AL21" s="29">
        <v>7</v>
      </c>
      <c r="AM21" s="19">
        <v>1</v>
      </c>
      <c r="AN21" s="29">
        <v>3</v>
      </c>
      <c r="AO21" s="19">
        <v>1</v>
      </c>
      <c r="AP21" s="20">
        <v>3</v>
      </c>
    </row>
    <row r="22" spans="1:42" ht="12.75">
      <c r="A22" s="3" t="s">
        <v>16</v>
      </c>
      <c r="B22" s="25">
        <v>48</v>
      </c>
      <c r="C22" s="15">
        <v>36</v>
      </c>
      <c r="D22" s="20">
        <v>48</v>
      </c>
      <c r="E22" s="17">
        <v>35</v>
      </c>
      <c r="F22" s="25">
        <v>114</v>
      </c>
      <c r="G22" s="15">
        <v>133</v>
      </c>
      <c r="H22" s="25">
        <v>31</v>
      </c>
      <c r="I22" s="15">
        <v>49</v>
      </c>
      <c r="J22" s="25">
        <v>1</v>
      </c>
      <c r="K22" s="15">
        <v>2</v>
      </c>
      <c r="L22" s="25">
        <v>42</v>
      </c>
      <c r="M22" s="15">
        <v>36</v>
      </c>
      <c r="N22" s="25">
        <v>6</v>
      </c>
      <c r="O22" s="29">
        <v>10</v>
      </c>
      <c r="P22" s="19">
        <v>3</v>
      </c>
      <c r="Q22" s="20">
        <v>1</v>
      </c>
      <c r="R22" s="115">
        <v>15</v>
      </c>
      <c r="S22" s="25">
        <v>10</v>
      </c>
      <c r="T22" s="29">
        <v>3</v>
      </c>
      <c r="U22" s="20">
        <v>2</v>
      </c>
      <c r="V22" s="3" t="s">
        <v>16</v>
      </c>
      <c r="W22" s="19">
        <v>26</v>
      </c>
      <c r="X22" s="25">
        <v>34</v>
      </c>
      <c r="Y22" s="25">
        <v>1</v>
      </c>
      <c r="Z22" s="25">
        <v>6</v>
      </c>
      <c r="AA22" s="25">
        <v>5</v>
      </c>
      <c r="AB22" s="20">
        <v>12</v>
      </c>
      <c r="AC22" s="25">
        <v>16</v>
      </c>
      <c r="AD22" s="29">
        <v>11</v>
      </c>
      <c r="AE22" s="19">
        <v>5</v>
      </c>
      <c r="AF22" s="20">
        <v>5</v>
      </c>
      <c r="AG22" s="19">
        <v>6</v>
      </c>
      <c r="AH22" s="20">
        <v>5</v>
      </c>
      <c r="AI22" s="19">
        <v>25</v>
      </c>
      <c r="AJ22" s="25">
        <v>18</v>
      </c>
      <c r="AK22" s="25">
        <v>20</v>
      </c>
      <c r="AL22" s="29">
        <v>14</v>
      </c>
      <c r="AM22" s="19">
        <v>4</v>
      </c>
      <c r="AN22" s="29">
        <v>2</v>
      </c>
      <c r="AO22" s="19">
        <v>4</v>
      </c>
      <c r="AP22" s="20">
        <v>3</v>
      </c>
    </row>
    <row r="23" spans="1:42" ht="12.75">
      <c r="A23" s="3" t="s">
        <v>17</v>
      </c>
      <c r="B23" s="25">
        <v>28</v>
      </c>
      <c r="C23" s="15">
        <v>35</v>
      </c>
      <c r="D23" s="20">
        <v>27</v>
      </c>
      <c r="E23" s="17">
        <v>35</v>
      </c>
      <c r="F23" s="25">
        <v>70</v>
      </c>
      <c r="G23" s="15">
        <v>63</v>
      </c>
      <c r="H23" s="25">
        <v>32</v>
      </c>
      <c r="I23" s="15">
        <v>31</v>
      </c>
      <c r="J23" s="25">
        <v>2</v>
      </c>
      <c r="K23" s="15">
        <v>4</v>
      </c>
      <c r="L23" s="25">
        <v>23</v>
      </c>
      <c r="M23" s="15">
        <v>19</v>
      </c>
      <c r="N23" s="25">
        <v>15</v>
      </c>
      <c r="O23" s="29">
        <v>18</v>
      </c>
      <c r="P23" s="19">
        <v>1</v>
      </c>
      <c r="Q23" s="20">
        <v>3</v>
      </c>
      <c r="R23" s="115">
        <v>4</v>
      </c>
      <c r="S23" s="25">
        <v>8</v>
      </c>
      <c r="T23" s="29">
        <v>1</v>
      </c>
      <c r="U23" s="20">
        <v>1</v>
      </c>
      <c r="V23" s="3" t="s">
        <v>17</v>
      </c>
      <c r="W23" s="19">
        <v>25</v>
      </c>
      <c r="X23" s="25">
        <v>36</v>
      </c>
      <c r="Y23" s="25">
        <v>2</v>
      </c>
      <c r="Z23" s="25">
        <v>5</v>
      </c>
      <c r="AA23" s="25">
        <v>11</v>
      </c>
      <c r="AB23" s="20">
        <v>11</v>
      </c>
      <c r="AC23" s="25">
        <v>19</v>
      </c>
      <c r="AD23" s="29">
        <v>13</v>
      </c>
      <c r="AE23" s="19">
        <v>44</v>
      </c>
      <c r="AF23" s="20">
        <v>58</v>
      </c>
      <c r="AG23" s="19"/>
      <c r="AH23" s="20"/>
      <c r="AI23" s="19">
        <v>29</v>
      </c>
      <c r="AJ23" s="25">
        <v>20</v>
      </c>
      <c r="AK23" s="25">
        <v>26</v>
      </c>
      <c r="AL23" s="29">
        <v>15</v>
      </c>
      <c r="AM23" s="19">
        <v>4</v>
      </c>
      <c r="AN23" s="29">
        <v>3</v>
      </c>
      <c r="AO23" s="19">
        <v>4</v>
      </c>
      <c r="AP23" s="20">
        <v>3</v>
      </c>
    </row>
    <row r="24" spans="1:42" ht="12.75">
      <c r="A24" s="3" t="s">
        <v>18</v>
      </c>
      <c r="B24" s="25">
        <v>26</v>
      </c>
      <c r="C24" s="15">
        <v>33</v>
      </c>
      <c r="D24" s="20">
        <v>25</v>
      </c>
      <c r="E24" s="17">
        <v>33</v>
      </c>
      <c r="F24" s="25">
        <v>73</v>
      </c>
      <c r="G24" s="15">
        <v>101</v>
      </c>
      <c r="H24" s="25">
        <v>31</v>
      </c>
      <c r="I24" s="15">
        <v>40</v>
      </c>
      <c r="J24" s="25">
        <v>4</v>
      </c>
      <c r="K24" s="15">
        <v>1</v>
      </c>
      <c r="L24" s="25">
        <v>31</v>
      </c>
      <c r="M24" s="15">
        <v>37</v>
      </c>
      <c r="N24" s="25">
        <v>6</v>
      </c>
      <c r="O24" s="29">
        <v>7</v>
      </c>
      <c r="P24" s="19">
        <v>1</v>
      </c>
      <c r="Q24" s="20">
        <v>4</v>
      </c>
      <c r="R24" s="115">
        <v>7</v>
      </c>
      <c r="S24" s="25">
        <v>11</v>
      </c>
      <c r="T24" s="29">
        <v>2</v>
      </c>
      <c r="U24" s="20"/>
      <c r="V24" s="3" t="s">
        <v>18</v>
      </c>
      <c r="W24" s="19">
        <v>20</v>
      </c>
      <c r="X24" s="25">
        <v>22</v>
      </c>
      <c r="Y24" s="25"/>
      <c r="Z24" s="25">
        <v>2</v>
      </c>
      <c r="AA24" s="25">
        <v>6</v>
      </c>
      <c r="AB24" s="20">
        <v>6</v>
      </c>
      <c r="AC24" s="25">
        <v>9</v>
      </c>
      <c r="AD24" s="29">
        <v>13</v>
      </c>
      <c r="AE24" s="19">
        <v>3</v>
      </c>
      <c r="AF24" s="20"/>
      <c r="AG24" s="19">
        <v>4</v>
      </c>
      <c r="AH24" s="20">
        <v>1</v>
      </c>
      <c r="AI24" s="19">
        <v>22</v>
      </c>
      <c r="AJ24" s="25">
        <v>17</v>
      </c>
      <c r="AK24" s="25">
        <v>17</v>
      </c>
      <c r="AL24" s="29">
        <v>13</v>
      </c>
      <c r="AM24" s="19">
        <v>10</v>
      </c>
      <c r="AN24" s="29">
        <v>4</v>
      </c>
      <c r="AO24" s="19">
        <v>10</v>
      </c>
      <c r="AP24" s="20">
        <v>4</v>
      </c>
    </row>
    <row r="25" spans="1:42" ht="12.75">
      <c r="A25" s="3" t="s">
        <v>19</v>
      </c>
      <c r="B25" s="25">
        <v>15</v>
      </c>
      <c r="C25" s="15">
        <v>19</v>
      </c>
      <c r="D25" s="20">
        <v>15</v>
      </c>
      <c r="E25" s="17">
        <v>19</v>
      </c>
      <c r="F25" s="25">
        <v>43</v>
      </c>
      <c r="G25" s="15">
        <v>32</v>
      </c>
      <c r="H25" s="25">
        <v>25</v>
      </c>
      <c r="I25" s="15">
        <v>14</v>
      </c>
      <c r="J25" s="25">
        <v>1</v>
      </c>
      <c r="K25" s="15">
        <v>1</v>
      </c>
      <c r="L25" s="25">
        <v>11</v>
      </c>
      <c r="M25" s="15">
        <v>16</v>
      </c>
      <c r="N25" s="25">
        <v>10</v>
      </c>
      <c r="O25" s="29">
        <v>12</v>
      </c>
      <c r="P25" s="19"/>
      <c r="Q25" s="20">
        <v>1</v>
      </c>
      <c r="R25" s="115">
        <v>4</v>
      </c>
      <c r="S25" s="25">
        <v>6</v>
      </c>
      <c r="T25" s="29">
        <v>1</v>
      </c>
      <c r="U25" s="20">
        <v>2</v>
      </c>
      <c r="V25" s="3" t="s">
        <v>19</v>
      </c>
      <c r="W25" s="19">
        <v>19</v>
      </c>
      <c r="X25" s="25">
        <v>13</v>
      </c>
      <c r="Y25" s="25">
        <v>1</v>
      </c>
      <c r="Z25" s="25"/>
      <c r="AA25" s="25">
        <v>6</v>
      </c>
      <c r="AB25" s="20">
        <v>5</v>
      </c>
      <c r="AC25" s="25">
        <v>4</v>
      </c>
      <c r="AD25" s="29">
        <v>10</v>
      </c>
      <c r="AE25" s="19"/>
      <c r="AF25" s="20">
        <v>1</v>
      </c>
      <c r="AG25" s="19">
        <v>5</v>
      </c>
      <c r="AH25" s="20">
        <v>12</v>
      </c>
      <c r="AI25" s="19">
        <v>8</v>
      </c>
      <c r="AJ25" s="25">
        <v>7</v>
      </c>
      <c r="AK25" s="25">
        <v>6</v>
      </c>
      <c r="AL25" s="29">
        <v>6</v>
      </c>
      <c r="AM25" s="19">
        <v>2</v>
      </c>
      <c r="AN25" s="29">
        <v>1</v>
      </c>
      <c r="AO25" s="19">
        <v>2</v>
      </c>
      <c r="AP25" s="20">
        <v>1</v>
      </c>
    </row>
    <row r="26" spans="1:42" ht="12.75">
      <c r="A26" s="3" t="s">
        <v>20</v>
      </c>
      <c r="B26" s="25">
        <v>19</v>
      </c>
      <c r="C26" s="15">
        <v>22</v>
      </c>
      <c r="D26" s="20">
        <v>17</v>
      </c>
      <c r="E26" s="17">
        <v>22</v>
      </c>
      <c r="F26" s="25">
        <v>60</v>
      </c>
      <c r="G26" s="15">
        <v>46</v>
      </c>
      <c r="H26" s="25">
        <v>27</v>
      </c>
      <c r="I26" s="15">
        <v>20</v>
      </c>
      <c r="J26" s="25">
        <v>2</v>
      </c>
      <c r="K26" s="15">
        <v>2</v>
      </c>
      <c r="L26" s="25">
        <v>16</v>
      </c>
      <c r="M26" s="15">
        <v>8</v>
      </c>
      <c r="N26" s="25">
        <v>11</v>
      </c>
      <c r="O26" s="29">
        <v>4</v>
      </c>
      <c r="P26" s="19">
        <v>1</v>
      </c>
      <c r="Q26" s="20">
        <v>1</v>
      </c>
      <c r="R26" s="115">
        <v>6</v>
      </c>
      <c r="S26" s="25">
        <v>9</v>
      </c>
      <c r="T26" s="29">
        <v>4</v>
      </c>
      <c r="U26" s="20">
        <v>4</v>
      </c>
      <c r="V26" s="3" t="s">
        <v>20</v>
      </c>
      <c r="W26" s="19">
        <v>16</v>
      </c>
      <c r="X26" s="25">
        <v>13</v>
      </c>
      <c r="Y26" s="25">
        <v>3</v>
      </c>
      <c r="Z26" s="25"/>
      <c r="AA26" s="25">
        <v>3</v>
      </c>
      <c r="AB26" s="20">
        <v>5</v>
      </c>
      <c r="AC26" s="25">
        <v>11</v>
      </c>
      <c r="AD26" s="29">
        <v>18</v>
      </c>
      <c r="AE26" s="19">
        <v>11</v>
      </c>
      <c r="AF26" s="20">
        <v>4</v>
      </c>
      <c r="AG26" s="19"/>
      <c r="AH26" s="20"/>
      <c r="AI26" s="19">
        <v>10</v>
      </c>
      <c r="AJ26" s="25">
        <v>10</v>
      </c>
      <c r="AK26" s="25">
        <v>9</v>
      </c>
      <c r="AL26" s="29">
        <v>9</v>
      </c>
      <c r="AM26" s="19">
        <v>6</v>
      </c>
      <c r="AN26" s="29">
        <v>1</v>
      </c>
      <c r="AO26" s="19">
        <v>6</v>
      </c>
      <c r="AP26" s="20">
        <v>5</v>
      </c>
    </row>
    <row r="27" spans="1:42" ht="12.75">
      <c r="A27" s="3" t="s">
        <v>21</v>
      </c>
      <c r="B27" s="25">
        <v>35</v>
      </c>
      <c r="C27" s="15">
        <v>53</v>
      </c>
      <c r="D27" s="20">
        <v>33</v>
      </c>
      <c r="E27" s="17">
        <v>53</v>
      </c>
      <c r="F27" s="25">
        <v>109</v>
      </c>
      <c r="G27" s="15">
        <v>120</v>
      </c>
      <c r="H27" s="25">
        <v>78</v>
      </c>
      <c r="I27" s="15">
        <v>58</v>
      </c>
      <c r="J27" s="25">
        <v>4</v>
      </c>
      <c r="K27" s="15">
        <v>6</v>
      </c>
      <c r="L27" s="25">
        <v>20</v>
      </c>
      <c r="M27" s="15">
        <v>42</v>
      </c>
      <c r="N27" s="25">
        <v>11</v>
      </c>
      <c r="O27" s="29">
        <v>12</v>
      </c>
      <c r="P27" s="19">
        <v>3</v>
      </c>
      <c r="Q27" s="20">
        <v>1</v>
      </c>
      <c r="R27" s="115">
        <v>16</v>
      </c>
      <c r="S27" s="25">
        <v>17</v>
      </c>
      <c r="T27" s="29">
        <v>3</v>
      </c>
      <c r="U27" s="20">
        <v>8</v>
      </c>
      <c r="V27" s="3" t="s">
        <v>21</v>
      </c>
      <c r="W27" s="19">
        <v>44</v>
      </c>
      <c r="X27" s="25">
        <v>36</v>
      </c>
      <c r="Y27" s="25">
        <v>2</v>
      </c>
      <c r="Z27" s="25">
        <v>3</v>
      </c>
      <c r="AA27" s="25">
        <v>18</v>
      </c>
      <c r="AB27" s="20">
        <v>9</v>
      </c>
      <c r="AC27" s="25">
        <v>11</v>
      </c>
      <c r="AD27" s="29">
        <v>11</v>
      </c>
      <c r="AE27" s="19">
        <v>51</v>
      </c>
      <c r="AF27" s="20">
        <v>28</v>
      </c>
      <c r="AG27" s="19">
        <v>3</v>
      </c>
      <c r="AH27" s="20">
        <v>3</v>
      </c>
      <c r="AI27" s="19">
        <v>28</v>
      </c>
      <c r="AJ27" s="25">
        <v>30</v>
      </c>
      <c r="AK27" s="25">
        <v>25</v>
      </c>
      <c r="AL27" s="29">
        <v>27</v>
      </c>
      <c r="AM27" s="19">
        <v>3</v>
      </c>
      <c r="AN27" s="29">
        <v>3</v>
      </c>
      <c r="AO27" s="19">
        <v>3</v>
      </c>
      <c r="AP27" s="20">
        <v>3</v>
      </c>
    </row>
    <row r="28" spans="1:42" ht="12.75">
      <c r="A28" s="3" t="s">
        <v>22</v>
      </c>
      <c r="B28" s="25">
        <v>25</v>
      </c>
      <c r="C28" s="15">
        <v>15</v>
      </c>
      <c r="D28" s="20">
        <v>25</v>
      </c>
      <c r="E28" s="17">
        <v>15</v>
      </c>
      <c r="F28" s="25">
        <v>39</v>
      </c>
      <c r="G28" s="15">
        <v>54</v>
      </c>
      <c r="H28" s="25">
        <v>7</v>
      </c>
      <c r="I28" s="15">
        <v>25</v>
      </c>
      <c r="J28" s="25">
        <v>2</v>
      </c>
      <c r="K28" s="15"/>
      <c r="L28" s="25">
        <v>13</v>
      </c>
      <c r="M28" s="15">
        <v>17</v>
      </c>
      <c r="N28" s="25">
        <v>10</v>
      </c>
      <c r="O28" s="29">
        <v>12</v>
      </c>
      <c r="P28" s="19">
        <v>4</v>
      </c>
      <c r="Q28" s="20"/>
      <c r="R28" s="115">
        <v>5</v>
      </c>
      <c r="S28" s="25">
        <v>5</v>
      </c>
      <c r="T28" s="29">
        <v>1</v>
      </c>
      <c r="U28" s="20"/>
      <c r="V28" s="3" t="s">
        <v>22</v>
      </c>
      <c r="W28" s="19">
        <v>13</v>
      </c>
      <c r="X28" s="25">
        <v>16</v>
      </c>
      <c r="Y28" s="25"/>
      <c r="Z28" s="25">
        <v>2</v>
      </c>
      <c r="AA28" s="25">
        <v>5</v>
      </c>
      <c r="AB28" s="20">
        <v>4</v>
      </c>
      <c r="AC28" s="25">
        <v>15</v>
      </c>
      <c r="AD28" s="29">
        <v>4</v>
      </c>
      <c r="AE28" s="19">
        <v>24</v>
      </c>
      <c r="AF28" s="20">
        <v>29</v>
      </c>
      <c r="AG28" s="19">
        <v>11</v>
      </c>
      <c r="AH28" s="20">
        <v>9</v>
      </c>
      <c r="AI28" s="19">
        <v>11</v>
      </c>
      <c r="AJ28" s="25">
        <v>15</v>
      </c>
      <c r="AK28" s="25">
        <v>10</v>
      </c>
      <c r="AL28" s="29">
        <v>12</v>
      </c>
      <c r="AM28" s="19">
        <v>5</v>
      </c>
      <c r="AN28" s="29">
        <v>5</v>
      </c>
      <c r="AO28" s="19">
        <v>5</v>
      </c>
      <c r="AP28" s="20">
        <v>5</v>
      </c>
    </row>
    <row r="29" spans="1:42" ht="12.75">
      <c r="A29" s="3" t="s">
        <v>23</v>
      </c>
      <c r="B29" s="25">
        <v>18</v>
      </c>
      <c r="C29" s="15">
        <v>16</v>
      </c>
      <c r="D29" s="20">
        <v>18</v>
      </c>
      <c r="E29" s="17">
        <v>16</v>
      </c>
      <c r="F29" s="25">
        <v>52</v>
      </c>
      <c r="G29" s="15">
        <v>33</v>
      </c>
      <c r="H29" s="25">
        <v>20</v>
      </c>
      <c r="I29" s="15">
        <v>17</v>
      </c>
      <c r="J29" s="25">
        <v>2</v>
      </c>
      <c r="K29" s="15">
        <v>3</v>
      </c>
      <c r="L29" s="25">
        <v>19</v>
      </c>
      <c r="M29" s="15">
        <v>9</v>
      </c>
      <c r="N29" s="25">
        <v>9</v>
      </c>
      <c r="O29" s="29">
        <v>9</v>
      </c>
      <c r="P29" s="19">
        <v>1</v>
      </c>
      <c r="Q29" s="20">
        <v>1</v>
      </c>
      <c r="R29" s="115">
        <v>9</v>
      </c>
      <c r="S29" s="25">
        <v>4</v>
      </c>
      <c r="T29" s="29">
        <v>3</v>
      </c>
      <c r="U29" s="20"/>
      <c r="V29" s="3" t="s">
        <v>23</v>
      </c>
      <c r="W29" s="19">
        <v>14</v>
      </c>
      <c r="X29" s="25">
        <v>17</v>
      </c>
      <c r="Y29" s="25">
        <v>2</v>
      </c>
      <c r="Z29" s="25"/>
      <c r="AA29" s="25">
        <v>6</v>
      </c>
      <c r="AB29" s="20">
        <v>8</v>
      </c>
      <c r="AC29" s="25">
        <v>11</v>
      </c>
      <c r="AD29" s="29">
        <v>8</v>
      </c>
      <c r="AE29" s="19"/>
      <c r="AF29" s="20">
        <v>2</v>
      </c>
      <c r="AG29" s="19">
        <v>1</v>
      </c>
      <c r="AH29" s="20">
        <v>4</v>
      </c>
      <c r="AI29" s="19">
        <v>5</v>
      </c>
      <c r="AJ29" s="25">
        <v>16</v>
      </c>
      <c r="AK29" s="25">
        <v>3</v>
      </c>
      <c r="AL29" s="29">
        <v>15</v>
      </c>
      <c r="AM29" s="19">
        <v>2</v>
      </c>
      <c r="AN29" s="29">
        <v>2</v>
      </c>
      <c r="AO29" s="19">
        <v>2</v>
      </c>
      <c r="AP29" s="20">
        <v>2</v>
      </c>
    </row>
    <row r="30" spans="1:42" ht="12.75">
      <c r="A30" s="3" t="s">
        <v>24</v>
      </c>
      <c r="B30" s="25">
        <v>24</v>
      </c>
      <c r="C30" s="15">
        <v>18</v>
      </c>
      <c r="D30" s="20">
        <v>24</v>
      </c>
      <c r="E30" s="17">
        <v>18</v>
      </c>
      <c r="F30" s="25">
        <v>81</v>
      </c>
      <c r="G30" s="15">
        <v>75</v>
      </c>
      <c r="H30" s="25">
        <v>33</v>
      </c>
      <c r="I30" s="15">
        <v>36</v>
      </c>
      <c r="J30" s="25">
        <v>1</v>
      </c>
      <c r="K30" s="15"/>
      <c r="L30" s="25">
        <v>20</v>
      </c>
      <c r="M30" s="15">
        <v>17</v>
      </c>
      <c r="N30" s="25">
        <v>6</v>
      </c>
      <c r="O30" s="29">
        <v>11</v>
      </c>
      <c r="P30" s="19">
        <v>6</v>
      </c>
      <c r="Q30" s="20">
        <v>1</v>
      </c>
      <c r="R30" s="115">
        <v>12</v>
      </c>
      <c r="S30" s="25">
        <v>11</v>
      </c>
      <c r="T30" s="29">
        <v>2</v>
      </c>
      <c r="U30" s="20">
        <v>3</v>
      </c>
      <c r="V30" s="3" t="s">
        <v>24</v>
      </c>
      <c r="W30" s="19">
        <v>22</v>
      </c>
      <c r="X30" s="25">
        <v>21</v>
      </c>
      <c r="Y30" s="25">
        <v>1</v>
      </c>
      <c r="Z30" s="25">
        <v>2</v>
      </c>
      <c r="AA30" s="25">
        <v>9</v>
      </c>
      <c r="AB30" s="20">
        <v>6</v>
      </c>
      <c r="AC30" s="25">
        <v>10</v>
      </c>
      <c r="AD30" s="29">
        <v>11</v>
      </c>
      <c r="AE30" s="19">
        <v>19</v>
      </c>
      <c r="AF30" s="20">
        <v>9</v>
      </c>
      <c r="AG30" s="19">
        <v>3</v>
      </c>
      <c r="AH30" s="20">
        <v>14</v>
      </c>
      <c r="AI30" s="19">
        <v>12</v>
      </c>
      <c r="AJ30" s="25">
        <v>18</v>
      </c>
      <c r="AK30" s="25">
        <v>11</v>
      </c>
      <c r="AL30" s="29">
        <v>16</v>
      </c>
      <c r="AM30" s="19">
        <v>10</v>
      </c>
      <c r="AN30" s="29">
        <v>8</v>
      </c>
      <c r="AO30" s="19">
        <v>10</v>
      </c>
      <c r="AP30" s="20">
        <v>8</v>
      </c>
    </row>
    <row r="31" spans="1:42" ht="13.5" thickBot="1">
      <c r="A31" s="48" t="s">
        <v>25</v>
      </c>
      <c r="B31" s="76">
        <v>21</v>
      </c>
      <c r="C31" s="213">
        <v>17</v>
      </c>
      <c r="D31" s="246">
        <v>20</v>
      </c>
      <c r="E31" s="215">
        <v>17</v>
      </c>
      <c r="F31" s="76">
        <v>67</v>
      </c>
      <c r="G31" s="213">
        <v>69</v>
      </c>
      <c r="H31" s="76">
        <v>38</v>
      </c>
      <c r="I31" s="213">
        <v>34</v>
      </c>
      <c r="J31" s="76">
        <v>5</v>
      </c>
      <c r="K31" s="213">
        <v>6</v>
      </c>
      <c r="L31" s="76">
        <v>20</v>
      </c>
      <c r="M31" s="213">
        <v>23</v>
      </c>
      <c r="N31" s="76">
        <v>9</v>
      </c>
      <c r="O31" s="220">
        <v>16</v>
      </c>
      <c r="P31" s="254"/>
      <c r="Q31" s="246">
        <v>1</v>
      </c>
      <c r="R31" s="209">
        <v>5</v>
      </c>
      <c r="S31" s="214">
        <v>2</v>
      </c>
      <c r="T31" s="113">
        <v>2</v>
      </c>
      <c r="U31" s="217"/>
      <c r="V31" s="48" t="s">
        <v>25</v>
      </c>
      <c r="W31" s="212">
        <v>23</v>
      </c>
      <c r="X31" s="214">
        <v>26</v>
      </c>
      <c r="Y31" s="214">
        <v>2</v>
      </c>
      <c r="Z31" s="214">
        <v>3</v>
      </c>
      <c r="AA31" s="214">
        <v>6</v>
      </c>
      <c r="AB31" s="217">
        <v>3</v>
      </c>
      <c r="AC31" s="76">
        <v>9</v>
      </c>
      <c r="AD31" s="113">
        <v>18</v>
      </c>
      <c r="AE31" s="254"/>
      <c r="AF31" s="246">
        <v>3</v>
      </c>
      <c r="AG31" s="212"/>
      <c r="AH31" s="217">
        <v>1</v>
      </c>
      <c r="AI31" s="212">
        <v>14</v>
      </c>
      <c r="AJ31" s="214">
        <v>17</v>
      </c>
      <c r="AK31" s="214">
        <v>14</v>
      </c>
      <c r="AL31" s="220">
        <v>16</v>
      </c>
      <c r="AM31" s="212">
        <v>1</v>
      </c>
      <c r="AN31" s="220">
        <v>3</v>
      </c>
      <c r="AO31" s="254">
        <v>1</v>
      </c>
      <c r="AP31" s="246">
        <v>3</v>
      </c>
    </row>
    <row r="32" spans="1:42" s="6" customFormat="1" ht="13.5" thickBot="1">
      <c r="A32" s="77" t="s">
        <v>26</v>
      </c>
      <c r="B32" s="245">
        <v>663</v>
      </c>
      <c r="C32" s="221">
        <f aca="true" t="shared" si="0" ref="C32:U32">SUM(C7:C31)</f>
        <v>654</v>
      </c>
      <c r="D32" s="245">
        <v>655</v>
      </c>
      <c r="E32" s="221">
        <f t="shared" si="0"/>
        <v>650</v>
      </c>
      <c r="F32" s="245">
        <v>1860</v>
      </c>
      <c r="G32" s="221">
        <f t="shared" si="0"/>
        <v>1833</v>
      </c>
      <c r="H32" s="245">
        <v>898</v>
      </c>
      <c r="I32" s="221">
        <f t="shared" si="0"/>
        <v>891</v>
      </c>
      <c r="J32" s="245">
        <v>78</v>
      </c>
      <c r="K32" s="221">
        <f t="shared" si="0"/>
        <v>84</v>
      </c>
      <c r="L32" s="245">
        <v>559</v>
      </c>
      <c r="M32" s="221">
        <f t="shared" si="0"/>
        <v>555</v>
      </c>
      <c r="N32" s="245">
        <v>285</v>
      </c>
      <c r="O32" s="260">
        <f t="shared" si="0"/>
        <v>302</v>
      </c>
      <c r="P32" s="245">
        <v>34</v>
      </c>
      <c r="Q32" s="266">
        <f t="shared" si="0"/>
        <v>32</v>
      </c>
      <c r="R32" s="224">
        <v>253</v>
      </c>
      <c r="S32" s="207">
        <f t="shared" si="0"/>
        <v>218</v>
      </c>
      <c r="T32" s="250">
        <v>77</v>
      </c>
      <c r="U32" s="207">
        <f t="shared" si="0"/>
        <v>45</v>
      </c>
      <c r="V32" s="77" t="s">
        <v>26</v>
      </c>
      <c r="W32" s="245">
        <v>594</v>
      </c>
      <c r="X32" s="207">
        <f aca="true" t="shared" si="1" ref="X32:AP32">SUM(X7:X31)</f>
        <v>632</v>
      </c>
      <c r="Y32" s="207">
        <f t="shared" si="1"/>
        <v>43</v>
      </c>
      <c r="Z32" s="207">
        <f t="shared" si="1"/>
        <v>55</v>
      </c>
      <c r="AA32" s="207">
        <f t="shared" si="1"/>
        <v>200</v>
      </c>
      <c r="AB32" s="207">
        <f t="shared" si="1"/>
        <v>172</v>
      </c>
      <c r="AC32" s="245">
        <f t="shared" si="1"/>
        <v>291</v>
      </c>
      <c r="AD32" s="245">
        <f t="shared" si="1"/>
        <v>303</v>
      </c>
      <c r="AE32" s="245">
        <f t="shared" si="1"/>
        <v>296</v>
      </c>
      <c r="AF32" s="263">
        <f t="shared" si="1"/>
        <v>364</v>
      </c>
      <c r="AG32" s="207">
        <f t="shared" si="1"/>
        <v>207</v>
      </c>
      <c r="AH32" s="207">
        <f t="shared" si="1"/>
        <v>247</v>
      </c>
      <c r="AI32" s="207">
        <f t="shared" si="1"/>
        <v>332</v>
      </c>
      <c r="AJ32" s="207">
        <f t="shared" si="1"/>
        <v>371</v>
      </c>
      <c r="AK32" s="207">
        <f t="shared" si="1"/>
        <v>277</v>
      </c>
      <c r="AL32" s="207">
        <f t="shared" si="1"/>
        <v>311</v>
      </c>
      <c r="AM32" s="207">
        <f t="shared" si="1"/>
        <v>131</v>
      </c>
      <c r="AN32" s="252">
        <f t="shared" si="1"/>
        <v>131</v>
      </c>
      <c r="AO32" s="245">
        <f t="shared" si="1"/>
        <v>134</v>
      </c>
      <c r="AP32" s="266">
        <f t="shared" si="1"/>
        <v>136</v>
      </c>
    </row>
    <row r="33" spans="1:42" ht="12.75">
      <c r="A33" s="26" t="s">
        <v>27</v>
      </c>
      <c r="B33" s="27">
        <v>727</v>
      </c>
      <c r="C33" s="210">
        <v>811</v>
      </c>
      <c r="D33" s="248">
        <v>716</v>
      </c>
      <c r="E33" s="211">
        <v>805</v>
      </c>
      <c r="F33" s="27">
        <v>2456</v>
      </c>
      <c r="G33" s="210">
        <v>2400</v>
      </c>
      <c r="H33" s="27">
        <v>1593</v>
      </c>
      <c r="I33" s="210">
        <v>1548</v>
      </c>
      <c r="J33" s="27">
        <v>166</v>
      </c>
      <c r="K33" s="210">
        <v>172</v>
      </c>
      <c r="L33" s="27">
        <v>527</v>
      </c>
      <c r="M33" s="210">
        <v>621</v>
      </c>
      <c r="N33" s="27">
        <v>384</v>
      </c>
      <c r="O33" s="219">
        <v>452</v>
      </c>
      <c r="P33" s="253">
        <v>11</v>
      </c>
      <c r="Q33" s="40">
        <v>27</v>
      </c>
      <c r="R33" s="208">
        <v>181</v>
      </c>
      <c r="S33" s="27">
        <v>153</v>
      </c>
      <c r="T33" s="41">
        <v>107</v>
      </c>
      <c r="U33" s="41">
        <v>71</v>
      </c>
      <c r="V33" s="26" t="s">
        <v>27</v>
      </c>
      <c r="W33" s="18">
        <v>393</v>
      </c>
      <c r="X33" s="28">
        <v>335</v>
      </c>
      <c r="Y33" s="28">
        <v>38</v>
      </c>
      <c r="Z33" s="28">
        <v>24</v>
      </c>
      <c r="AA33" s="28">
        <v>94</v>
      </c>
      <c r="AB33" s="216">
        <v>76</v>
      </c>
      <c r="AC33" s="27">
        <v>308</v>
      </c>
      <c r="AD33" s="41">
        <v>295</v>
      </c>
      <c r="AE33" s="253">
        <v>173</v>
      </c>
      <c r="AF33" s="41">
        <v>222</v>
      </c>
      <c r="AG33" s="18">
        <v>34</v>
      </c>
      <c r="AH33" s="216">
        <v>41</v>
      </c>
      <c r="AI33" s="114">
        <v>207</v>
      </c>
      <c r="AJ33" s="28">
        <v>279</v>
      </c>
      <c r="AK33" s="28">
        <v>120</v>
      </c>
      <c r="AL33" s="219">
        <v>190</v>
      </c>
      <c r="AM33" s="18">
        <v>73</v>
      </c>
      <c r="AN33" s="219">
        <v>69</v>
      </c>
      <c r="AO33" s="253">
        <v>75</v>
      </c>
      <c r="AP33" s="40">
        <v>72</v>
      </c>
    </row>
    <row r="34" spans="1:42" ht="12.75">
      <c r="A34" s="3" t="s">
        <v>28</v>
      </c>
      <c r="B34" s="25">
        <v>99</v>
      </c>
      <c r="C34" s="15">
        <v>117</v>
      </c>
      <c r="D34" s="17">
        <v>98</v>
      </c>
      <c r="E34" s="17">
        <v>116</v>
      </c>
      <c r="F34" s="25">
        <v>313</v>
      </c>
      <c r="G34" s="15">
        <v>330</v>
      </c>
      <c r="H34" s="25">
        <v>153</v>
      </c>
      <c r="I34" s="15">
        <v>171</v>
      </c>
      <c r="J34" s="25">
        <v>12</v>
      </c>
      <c r="K34" s="15">
        <v>18</v>
      </c>
      <c r="L34" s="25">
        <v>114</v>
      </c>
      <c r="M34" s="15">
        <v>112</v>
      </c>
      <c r="N34" s="25">
        <v>62</v>
      </c>
      <c r="O34" s="29">
        <v>48</v>
      </c>
      <c r="P34" s="19">
        <v>11</v>
      </c>
      <c r="Q34" s="20">
        <v>9</v>
      </c>
      <c r="R34" s="115">
        <v>28</v>
      </c>
      <c r="S34" s="25">
        <v>22</v>
      </c>
      <c r="T34" s="29">
        <v>7</v>
      </c>
      <c r="U34" s="29">
        <v>6</v>
      </c>
      <c r="V34" s="3" t="s">
        <v>28</v>
      </c>
      <c r="W34" s="19">
        <v>80</v>
      </c>
      <c r="X34" s="25">
        <v>61</v>
      </c>
      <c r="Y34" s="25">
        <v>4</v>
      </c>
      <c r="Z34" s="25">
        <v>6</v>
      </c>
      <c r="AA34" s="25">
        <v>17</v>
      </c>
      <c r="AB34" s="20">
        <v>13</v>
      </c>
      <c r="AC34" s="25">
        <v>73</v>
      </c>
      <c r="AD34" s="29">
        <v>63</v>
      </c>
      <c r="AE34" s="19">
        <v>144</v>
      </c>
      <c r="AF34" s="29">
        <v>115</v>
      </c>
      <c r="AG34" s="19">
        <v>15</v>
      </c>
      <c r="AH34" s="20">
        <v>7</v>
      </c>
      <c r="AI34" s="115">
        <v>20</v>
      </c>
      <c r="AJ34" s="25">
        <v>39</v>
      </c>
      <c r="AK34" s="25">
        <v>14</v>
      </c>
      <c r="AL34" s="29">
        <v>35</v>
      </c>
      <c r="AM34" s="19">
        <v>21</v>
      </c>
      <c r="AN34" s="29">
        <v>24</v>
      </c>
      <c r="AO34" s="19">
        <v>21</v>
      </c>
      <c r="AP34" s="20">
        <v>24</v>
      </c>
    </row>
    <row r="35" spans="1:42" ht="12.75">
      <c r="A35" s="3" t="s">
        <v>29</v>
      </c>
      <c r="B35" s="25">
        <v>103</v>
      </c>
      <c r="C35" s="15">
        <v>94</v>
      </c>
      <c r="D35" s="17">
        <v>101</v>
      </c>
      <c r="E35" s="17">
        <v>94</v>
      </c>
      <c r="F35" s="25">
        <v>342</v>
      </c>
      <c r="G35" s="15">
        <v>346</v>
      </c>
      <c r="H35" s="25">
        <v>160</v>
      </c>
      <c r="I35" s="15">
        <v>159</v>
      </c>
      <c r="J35" s="25">
        <v>25</v>
      </c>
      <c r="K35" s="15">
        <v>20</v>
      </c>
      <c r="L35" s="25">
        <v>125</v>
      </c>
      <c r="M35" s="15">
        <v>133</v>
      </c>
      <c r="N35" s="25">
        <v>42</v>
      </c>
      <c r="O35" s="29">
        <v>44</v>
      </c>
      <c r="P35" s="19">
        <v>2</v>
      </c>
      <c r="Q35" s="20">
        <v>1</v>
      </c>
      <c r="R35" s="115">
        <v>29</v>
      </c>
      <c r="S35" s="25">
        <v>26</v>
      </c>
      <c r="T35" s="29">
        <v>4</v>
      </c>
      <c r="U35" s="29">
        <v>1</v>
      </c>
      <c r="V35" s="3" t="s">
        <v>29</v>
      </c>
      <c r="W35" s="19">
        <v>69</v>
      </c>
      <c r="X35" s="25">
        <v>62</v>
      </c>
      <c r="Y35" s="25">
        <v>3</v>
      </c>
      <c r="Z35" s="25">
        <v>3</v>
      </c>
      <c r="AA35" s="25">
        <v>15</v>
      </c>
      <c r="AB35" s="20">
        <v>14</v>
      </c>
      <c r="AC35" s="25">
        <v>75</v>
      </c>
      <c r="AD35" s="29">
        <v>55</v>
      </c>
      <c r="AE35" s="19">
        <v>16</v>
      </c>
      <c r="AF35" s="29">
        <v>19</v>
      </c>
      <c r="AG35" s="19">
        <v>42</v>
      </c>
      <c r="AH35" s="20">
        <v>37</v>
      </c>
      <c r="AI35" s="115">
        <v>55</v>
      </c>
      <c r="AJ35" s="25">
        <v>74</v>
      </c>
      <c r="AK35" s="25">
        <v>53</v>
      </c>
      <c r="AL35" s="29">
        <v>64</v>
      </c>
      <c r="AM35" s="19">
        <v>44</v>
      </c>
      <c r="AN35" s="29">
        <v>26</v>
      </c>
      <c r="AO35" s="19">
        <v>44</v>
      </c>
      <c r="AP35" s="20">
        <v>26</v>
      </c>
    </row>
    <row r="36" spans="1:42" ht="12.75">
      <c r="A36" s="3" t="s">
        <v>30</v>
      </c>
      <c r="B36" s="25">
        <v>46</v>
      </c>
      <c r="C36" s="15">
        <v>44</v>
      </c>
      <c r="D36" s="17">
        <v>44</v>
      </c>
      <c r="E36" s="17">
        <v>43</v>
      </c>
      <c r="F36" s="25">
        <v>178</v>
      </c>
      <c r="G36" s="15">
        <v>116</v>
      </c>
      <c r="H36" s="25">
        <v>104</v>
      </c>
      <c r="I36" s="15">
        <v>64</v>
      </c>
      <c r="J36" s="25">
        <v>10</v>
      </c>
      <c r="K36" s="15">
        <v>3</v>
      </c>
      <c r="L36" s="25">
        <v>48</v>
      </c>
      <c r="M36" s="15">
        <v>31</v>
      </c>
      <c r="N36" s="25">
        <v>40</v>
      </c>
      <c r="O36" s="29">
        <v>29</v>
      </c>
      <c r="P36" s="19">
        <v>1</v>
      </c>
      <c r="Q36" s="20">
        <v>1</v>
      </c>
      <c r="R36" s="115">
        <v>7</v>
      </c>
      <c r="S36" s="25">
        <v>5</v>
      </c>
      <c r="T36" s="29">
        <v>1</v>
      </c>
      <c r="U36" s="29">
        <v>1</v>
      </c>
      <c r="V36" s="3" t="s">
        <v>30</v>
      </c>
      <c r="W36" s="19">
        <v>25</v>
      </c>
      <c r="X36" s="25">
        <v>24</v>
      </c>
      <c r="Y36" s="25"/>
      <c r="Z36" s="25"/>
      <c r="AA36" s="25">
        <v>7</v>
      </c>
      <c r="AB36" s="20">
        <v>8</v>
      </c>
      <c r="AC36" s="25">
        <v>28</v>
      </c>
      <c r="AD36" s="29">
        <v>24</v>
      </c>
      <c r="AE36" s="19">
        <v>55</v>
      </c>
      <c r="AF36" s="29">
        <v>89</v>
      </c>
      <c r="AG36" s="19">
        <v>1</v>
      </c>
      <c r="AH36" s="20">
        <v>0</v>
      </c>
      <c r="AI36" s="115">
        <v>25</v>
      </c>
      <c r="AJ36" s="25">
        <v>21</v>
      </c>
      <c r="AK36" s="25">
        <v>23</v>
      </c>
      <c r="AL36" s="29">
        <v>20</v>
      </c>
      <c r="AM36" s="19">
        <v>6</v>
      </c>
      <c r="AN36" s="29">
        <v>2</v>
      </c>
      <c r="AO36" s="19">
        <v>6</v>
      </c>
      <c r="AP36" s="20">
        <v>2</v>
      </c>
    </row>
    <row r="37" spans="1:42" ht="13.5" thickBot="1">
      <c r="A37" s="48" t="s">
        <v>31</v>
      </c>
      <c r="B37" s="76">
        <v>139</v>
      </c>
      <c r="C37" s="213">
        <v>141</v>
      </c>
      <c r="D37" s="247">
        <v>138</v>
      </c>
      <c r="E37" s="247">
        <v>136</v>
      </c>
      <c r="F37" s="76">
        <v>280</v>
      </c>
      <c r="G37" s="261">
        <v>383</v>
      </c>
      <c r="H37" s="76">
        <v>157</v>
      </c>
      <c r="I37" s="261">
        <v>203</v>
      </c>
      <c r="J37" s="76">
        <v>15</v>
      </c>
      <c r="K37" s="261">
        <v>18</v>
      </c>
      <c r="L37" s="76">
        <v>81</v>
      </c>
      <c r="M37" s="261">
        <v>129</v>
      </c>
      <c r="N37" s="76">
        <v>36</v>
      </c>
      <c r="O37" s="113">
        <v>42</v>
      </c>
      <c r="P37" s="212">
        <v>6</v>
      </c>
      <c r="Q37" s="217">
        <v>4</v>
      </c>
      <c r="R37" s="209">
        <v>38</v>
      </c>
      <c r="S37" s="76">
        <v>27</v>
      </c>
      <c r="T37" s="113">
        <v>6</v>
      </c>
      <c r="U37" s="113">
        <v>4</v>
      </c>
      <c r="V37" s="48" t="s">
        <v>31</v>
      </c>
      <c r="W37" s="212">
        <v>64</v>
      </c>
      <c r="X37" s="214">
        <v>77</v>
      </c>
      <c r="Y37" s="214"/>
      <c r="Z37" s="214">
        <v>9</v>
      </c>
      <c r="AA37" s="214">
        <v>20</v>
      </c>
      <c r="AB37" s="217">
        <v>24</v>
      </c>
      <c r="AC37" s="76">
        <v>61</v>
      </c>
      <c r="AD37" s="220">
        <v>47</v>
      </c>
      <c r="AE37" s="212">
        <v>117</v>
      </c>
      <c r="AF37" s="220">
        <v>52</v>
      </c>
      <c r="AG37" s="212">
        <v>10</v>
      </c>
      <c r="AH37" s="217">
        <v>4</v>
      </c>
      <c r="AI37" s="223">
        <v>68</v>
      </c>
      <c r="AJ37" s="214">
        <v>73</v>
      </c>
      <c r="AK37" s="214">
        <v>52</v>
      </c>
      <c r="AL37" s="220">
        <v>67</v>
      </c>
      <c r="AM37" s="212">
        <v>46</v>
      </c>
      <c r="AN37" s="220">
        <v>24</v>
      </c>
      <c r="AO37" s="254">
        <v>46</v>
      </c>
      <c r="AP37" s="246">
        <v>24</v>
      </c>
    </row>
    <row r="38" spans="1:42" s="6" customFormat="1" ht="13.5" thickBot="1">
      <c r="A38" s="77" t="s">
        <v>32</v>
      </c>
      <c r="B38" s="80">
        <v>1114</v>
      </c>
      <c r="C38" s="222">
        <f aca="true" t="shared" si="2" ref="C38:AP38">SUM(C33:C37)</f>
        <v>1207</v>
      </c>
      <c r="D38" s="80">
        <v>1097</v>
      </c>
      <c r="E38" s="80">
        <f t="shared" si="2"/>
        <v>1194</v>
      </c>
      <c r="F38" s="80">
        <v>3569</v>
      </c>
      <c r="G38" s="80">
        <f t="shared" si="2"/>
        <v>3575</v>
      </c>
      <c r="H38" s="80">
        <f t="shared" si="2"/>
        <v>2167</v>
      </c>
      <c r="I38" s="80">
        <f t="shared" si="2"/>
        <v>2145</v>
      </c>
      <c r="J38" s="80">
        <f t="shared" si="2"/>
        <v>228</v>
      </c>
      <c r="K38" s="80">
        <f t="shared" si="2"/>
        <v>231</v>
      </c>
      <c r="L38" s="80">
        <f t="shared" si="2"/>
        <v>895</v>
      </c>
      <c r="M38" s="80">
        <f t="shared" si="2"/>
        <v>1026</v>
      </c>
      <c r="N38" s="80">
        <f t="shared" si="2"/>
        <v>564</v>
      </c>
      <c r="O38" s="80">
        <f t="shared" si="2"/>
        <v>615</v>
      </c>
      <c r="P38" s="222">
        <f t="shared" si="2"/>
        <v>31</v>
      </c>
      <c r="Q38" s="222">
        <f t="shared" si="2"/>
        <v>42</v>
      </c>
      <c r="R38" s="80">
        <f t="shared" si="2"/>
        <v>283</v>
      </c>
      <c r="S38" s="80">
        <f t="shared" si="2"/>
        <v>233</v>
      </c>
      <c r="T38" s="80">
        <f t="shared" si="2"/>
        <v>125</v>
      </c>
      <c r="U38" s="251">
        <f t="shared" si="2"/>
        <v>83</v>
      </c>
      <c r="V38" s="77" t="s">
        <v>32</v>
      </c>
      <c r="W38" s="80">
        <f t="shared" si="2"/>
        <v>631</v>
      </c>
      <c r="X38" s="80">
        <f t="shared" si="2"/>
        <v>559</v>
      </c>
      <c r="Y38" s="80">
        <f t="shared" si="2"/>
        <v>45</v>
      </c>
      <c r="Z38" s="80">
        <f t="shared" si="2"/>
        <v>42</v>
      </c>
      <c r="AA38" s="80">
        <f t="shared" si="2"/>
        <v>153</v>
      </c>
      <c r="AB38" s="80">
        <f t="shared" si="2"/>
        <v>135</v>
      </c>
      <c r="AC38" s="80">
        <f t="shared" si="2"/>
        <v>545</v>
      </c>
      <c r="AD38" s="80">
        <f t="shared" si="2"/>
        <v>484</v>
      </c>
      <c r="AE38" s="80">
        <f t="shared" si="2"/>
        <v>505</v>
      </c>
      <c r="AF38" s="80">
        <f t="shared" si="2"/>
        <v>497</v>
      </c>
      <c r="AG38" s="80">
        <f t="shared" si="2"/>
        <v>102</v>
      </c>
      <c r="AH38" s="80">
        <f t="shared" si="2"/>
        <v>89</v>
      </c>
      <c r="AI38" s="80">
        <f t="shared" si="2"/>
        <v>375</v>
      </c>
      <c r="AJ38" s="80">
        <f t="shared" si="2"/>
        <v>486</v>
      </c>
      <c r="AK38" s="80">
        <f t="shared" si="2"/>
        <v>262</v>
      </c>
      <c r="AL38" s="80">
        <f t="shared" si="2"/>
        <v>376</v>
      </c>
      <c r="AM38" s="80">
        <f t="shared" si="2"/>
        <v>190</v>
      </c>
      <c r="AN38" s="294">
        <f t="shared" si="2"/>
        <v>145</v>
      </c>
      <c r="AO38" s="80">
        <f t="shared" si="2"/>
        <v>192</v>
      </c>
      <c r="AP38" s="297">
        <f t="shared" si="2"/>
        <v>148</v>
      </c>
    </row>
    <row r="39" spans="1:42" ht="12.75">
      <c r="A39" s="78" t="s">
        <v>33</v>
      </c>
      <c r="B39" s="79">
        <v>74</v>
      </c>
      <c r="C39" s="79">
        <f aca="true" t="shared" si="3" ref="C39:S39">C23+C36</f>
        <v>79</v>
      </c>
      <c r="D39" s="79">
        <v>71</v>
      </c>
      <c r="E39" s="79">
        <f t="shared" si="3"/>
        <v>78</v>
      </c>
      <c r="F39" s="79">
        <v>248</v>
      </c>
      <c r="G39" s="79">
        <f t="shared" si="3"/>
        <v>179</v>
      </c>
      <c r="H39" s="79">
        <v>136</v>
      </c>
      <c r="I39" s="79">
        <f t="shared" si="3"/>
        <v>95</v>
      </c>
      <c r="J39" s="79">
        <v>12</v>
      </c>
      <c r="K39" s="79">
        <f t="shared" si="3"/>
        <v>7</v>
      </c>
      <c r="L39" s="79">
        <v>71</v>
      </c>
      <c r="M39" s="79">
        <f t="shared" si="3"/>
        <v>50</v>
      </c>
      <c r="N39" s="79">
        <v>55</v>
      </c>
      <c r="O39" s="79">
        <f t="shared" si="3"/>
        <v>47</v>
      </c>
      <c r="P39" s="79">
        <v>2</v>
      </c>
      <c r="Q39" s="79">
        <f t="shared" si="3"/>
        <v>4</v>
      </c>
      <c r="R39" s="79">
        <v>11</v>
      </c>
      <c r="S39" s="79">
        <f t="shared" si="3"/>
        <v>13</v>
      </c>
      <c r="T39" s="79">
        <v>2</v>
      </c>
      <c r="U39" s="79">
        <f>U36+U23</f>
        <v>2</v>
      </c>
      <c r="V39" s="78" t="s">
        <v>33</v>
      </c>
      <c r="W39" s="79">
        <f aca="true" t="shared" si="4" ref="W39:AM39">W36+W23</f>
        <v>50</v>
      </c>
      <c r="X39" s="79">
        <f t="shared" si="4"/>
        <v>60</v>
      </c>
      <c r="Y39" s="79">
        <f t="shared" si="4"/>
        <v>2</v>
      </c>
      <c r="Z39" s="79">
        <f t="shared" si="4"/>
        <v>5</v>
      </c>
      <c r="AA39" s="79">
        <f t="shared" si="4"/>
        <v>18</v>
      </c>
      <c r="AB39" s="79">
        <f t="shared" si="4"/>
        <v>19</v>
      </c>
      <c r="AC39" s="79">
        <f t="shared" si="4"/>
        <v>47</v>
      </c>
      <c r="AD39" s="79">
        <f t="shared" si="4"/>
        <v>37</v>
      </c>
      <c r="AE39" s="79">
        <f t="shared" si="4"/>
        <v>99</v>
      </c>
      <c r="AF39" s="79">
        <f t="shared" si="4"/>
        <v>147</v>
      </c>
      <c r="AG39" s="79">
        <f t="shared" si="4"/>
        <v>1</v>
      </c>
      <c r="AH39" s="79">
        <f t="shared" si="4"/>
        <v>0</v>
      </c>
      <c r="AI39" s="79">
        <f t="shared" si="4"/>
        <v>54</v>
      </c>
      <c r="AJ39" s="79">
        <f t="shared" si="4"/>
        <v>41</v>
      </c>
      <c r="AK39" s="79">
        <f t="shared" si="4"/>
        <v>49</v>
      </c>
      <c r="AL39" s="79">
        <f t="shared" si="4"/>
        <v>35</v>
      </c>
      <c r="AM39" s="79">
        <f t="shared" si="4"/>
        <v>10</v>
      </c>
      <c r="AN39" s="255">
        <f>AN36+AN23</f>
        <v>5</v>
      </c>
      <c r="AO39" s="79">
        <f>AO36+AO23</f>
        <v>10</v>
      </c>
      <c r="AP39" s="296">
        <f>AP36+AP23</f>
        <v>5</v>
      </c>
    </row>
    <row r="40" spans="1:42" ht="13.5" thickBot="1">
      <c r="A40" s="81"/>
      <c r="B40" s="82"/>
      <c r="C40" s="132"/>
      <c r="D40" s="82"/>
      <c r="E40" s="132"/>
      <c r="F40" s="82"/>
      <c r="G40" s="132"/>
      <c r="H40" s="82"/>
      <c r="I40" s="132"/>
      <c r="J40" s="82"/>
      <c r="K40" s="132"/>
      <c r="L40" s="82"/>
      <c r="M40" s="132"/>
      <c r="N40" s="82"/>
      <c r="O40" s="132"/>
      <c r="P40" s="82"/>
      <c r="Q40" s="132"/>
      <c r="R40" s="82"/>
      <c r="S40" s="132"/>
      <c r="T40" s="82"/>
      <c r="U40" s="82"/>
      <c r="V40" s="81"/>
      <c r="W40" s="257"/>
      <c r="X40" s="258"/>
      <c r="Y40" s="258"/>
      <c r="Z40" s="258"/>
      <c r="AA40" s="258"/>
      <c r="AB40" s="259"/>
      <c r="AC40" s="265"/>
      <c r="AD40" s="259"/>
      <c r="AE40" s="265"/>
      <c r="AF40" s="259"/>
      <c r="AG40" s="256"/>
      <c r="AH40" s="132"/>
      <c r="AI40" s="257"/>
      <c r="AJ40" s="258"/>
      <c r="AK40" s="258"/>
      <c r="AL40" s="264"/>
      <c r="AM40" s="257"/>
      <c r="AN40" s="264"/>
      <c r="AO40" s="298"/>
      <c r="AP40" s="82"/>
    </row>
    <row r="41" spans="1:42" s="6" customFormat="1" ht="13.5" thickBot="1">
      <c r="A41" s="77" t="s">
        <v>34</v>
      </c>
      <c r="B41" s="80">
        <v>1777</v>
      </c>
      <c r="C41" s="80">
        <f aca="true" t="shared" si="5" ref="C41:S41">C32+C38</f>
        <v>1861</v>
      </c>
      <c r="D41" s="80">
        <v>1752</v>
      </c>
      <c r="E41" s="80">
        <f t="shared" si="5"/>
        <v>1844</v>
      </c>
      <c r="F41" s="80">
        <v>5429</v>
      </c>
      <c r="G41" s="80">
        <f t="shared" si="5"/>
        <v>5408</v>
      </c>
      <c r="H41" s="80">
        <v>3065</v>
      </c>
      <c r="I41" s="80">
        <f t="shared" si="5"/>
        <v>3036</v>
      </c>
      <c r="J41" s="80">
        <v>306</v>
      </c>
      <c r="K41" s="80">
        <f t="shared" si="5"/>
        <v>315</v>
      </c>
      <c r="L41" s="80">
        <v>1454</v>
      </c>
      <c r="M41" s="80">
        <f t="shared" si="5"/>
        <v>1581</v>
      </c>
      <c r="N41" s="80">
        <v>849</v>
      </c>
      <c r="O41" s="80">
        <f t="shared" si="5"/>
        <v>917</v>
      </c>
      <c r="P41" s="80">
        <v>65</v>
      </c>
      <c r="Q41" s="80">
        <f t="shared" si="5"/>
        <v>74</v>
      </c>
      <c r="R41" s="80">
        <v>536</v>
      </c>
      <c r="S41" s="80">
        <f t="shared" si="5"/>
        <v>451</v>
      </c>
      <c r="T41" s="80">
        <v>202</v>
      </c>
      <c r="U41" s="80">
        <f>U32+U38</f>
        <v>128</v>
      </c>
      <c r="V41" s="77" t="s">
        <v>34</v>
      </c>
      <c r="W41" s="222">
        <v>1225</v>
      </c>
      <c r="X41" s="80">
        <f>X32+X38</f>
        <v>1191</v>
      </c>
      <c r="Y41" s="80">
        <f>Y32+Y38</f>
        <v>88</v>
      </c>
      <c r="Z41" s="80">
        <f>Z32+Z38</f>
        <v>97</v>
      </c>
      <c r="AA41" s="222">
        <v>353</v>
      </c>
      <c r="AB41" s="222">
        <f>AB32+AB38</f>
        <v>307</v>
      </c>
      <c r="AC41" s="222">
        <v>836</v>
      </c>
      <c r="AD41" s="222">
        <f>AD32+AD38</f>
        <v>787</v>
      </c>
      <c r="AE41" s="222">
        <v>801</v>
      </c>
      <c r="AF41" s="222">
        <f>AF32+AF38</f>
        <v>861</v>
      </c>
      <c r="AG41" s="80">
        <v>309</v>
      </c>
      <c r="AH41" s="80">
        <f>AH32+AH38</f>
        <v>336</v>
      </c>
      <c r="AI41" s="222">
        <v>707</v>
      </c>
      <c r="AJ41" s="222">
        <f>AJ32+AJ38</f>
        <v>857</v>
      </c>
      <c r="AK41" s="222">
        <v>539</v>
      </c>
      <c r="AL41" s="222">
        <f>AL32+AL38</f>
        <v>687</v>
      </c>
      <c r="AM41" s="222">
        <v>321</v>
      </c>
      <c r="AN41" s="295">
        <f>AN32+AN38</f>
        <v>276</v>
      </c>
      <c r="AO41" s="80">
        <f>AO32+AO38</f>
        <v>326</v>
      </c>
      <c r="AP41" s="297">
        <f>AP32+AP38</f>
        <v>284</v>
      </c>
    </row>
    <row r="42" spans="1:42" ht="12.75">
      <c r="A42" s="118" t="s">
        <v>61</v>
      </c>
      <c r="B42" s="119">
        <f>B35+B11</f>
        <v>124</v>
      </c>
      <c r="C42" s="119">
        <f aca="true" t="shared" si="6" ref="C42:U42">C35+C11</f>
        <v>106</v>
      </c>
      <c r="D42" s="119">
        <f t="shared" si="6"/>
        <v>122</v>
      </c>
      <c r="E42" s="119">
        <f t="shared" si="6"/>
        <v>106</v>
      </c>
      <c r="F42" s="119">
        <f t="shared" si="6"/>
        <v>416</v>
      </c>
      <c r="G42" s="119">
        <f t="shared" si="6"/>
        <v>422</v>
      </c>
      <c r="H42" s="119">
        <f t="shared" si="6"/>
        <v>183</v>
      </c>
      <c r="I42" s="119">
        <f>I35+I11</f>
        <v>194</v>
      </c>
      <c r="J42" s="119">
        <f t="shared" si="6"/>
        <v>27</v>
      </c>
      <c r="K42" s="119">
        <f t="shared" si="6"/>
        <v>26</v>
      </c>
      <c r="L42" s="119">
        <f t="shared" si="6"/>
        <v>166</v>
      </c>
      <c r="M42" s="119">
        <f t="shared" si="6"/>
        <v>165</v>
      </c>
      <c r="N42" s="119">
        <f t="shared" si="6"/>
        <v>54</v>
      </c>
      <c r="O42" s="119">
        <f t="shared" si="6"/>
        <v>52</v>
      </c>
      <c r="P42" s="119">
        <f t="shared" si="6"/>
        <v>3</v>
      </c>
      <c r="Q42" s="119">
        <f t="shared" si="6"/>
        <v>1</v>
      </c>
      <c r="R42" s="119">
        <f t="shared" si="6"/>
        <v>40</v>
      </c>
      <c r="S42" s="119">
        <f t="shared" si="6"/>
        <v>35</v>
      </c>
      <c r="T42" s="119">
        <f t="shared" si="6"/>
        <v>5</v>
      </c>
      <c r="U42" s="119">
        <f t="shared" si="6"/>
        <v>3</v>
      </c>
      <c r="V42" s="119"/>
      <c r="W42" s="119">
        <f aca="true" t="shared" si="7" ref="W42:AN42">W35+W11</f>
        <v>92</v>
      </c>
      <c r="X42" s="119">
        <f t="shared" si="7"/>
        <v>96</v>
      </c>
      <c r="Y42" s="119">
        <f t="shared" si="7"/>
        <v>4</v>
      </c>
      <c r="Z42" s="119">
        <f t="shared" si="7"/>
        <v>7</v>
      </c>
      <c r="AA42" s="119">
        <f t="shared" si="7"/>
        <v>20</v>
      </c>
      <c r="AB42" s="119">
        <f t="shared" si="7"/>
        <v>21</v>
      </c>
      <c r="AC42" s="119">
        <f t="shared" si="7"/>
        <v>87</v>
      </c>
      <c r="AD42" s="119">
        <f t="shared" si="7"/>
        <v>75</v>
      </c>
      <c r="AE42" s="119">
        <f t="shared" si="7"/>
        <v>18</v>
      </c>
      <c r="AF42" s="119">
        <f t="shared" si="7"/>
        <v>21</v>
      </c>
      <c r="AG42" s="119">
        <f t="shared" si="7"/>
        <v>56</v>
      </c>
      <c r="AH42" s="119">
        <f>AH35+AH11</f>
        <v>51</v>
      </c>
      <c r="AI42" s="119">
        <f t="shared" si="7"/>
        <v>64</v>
      </c>
      <c r="AJ42" s="119">
        <f t="shared" si="7"/>
        <v>92</v>
      </c>
      <c r="AK42" s="119">
        <f t="shared" si="7"/>
        <v>59</v>
      </c>
      <c r="AL42" s="119">
        <f t="shared" si="7"/>
        <v>79</v>
      </c>
      <c r="AM42" s="119">
        <f t="shared" si="7"/>
        <v>49</v>
      </c>
      <c r="AN42" s="119">
        <f t="shared" si="7"/>
        <v>33</v>
      </c>
      <c r="AO42" s="119">
        <f>AO35+AO11</f>
        <v>49</v>
      </c>
      <c r="AP42" s="119">
        <f>AP35+AP11</f>
        <v>33</v>
      </c>
    </row>
    <row r="43" spans="1:42" ht="12.75">
      <c r="A43" s="118" t="s">
        <v>74</v>
      </c>
      <c r="B43">
        <f>B10+B34</f>
        <v>126</v>
      </c>
      <c r="C43">
        <f aca="true" t="shared" si="8" ref="C43:AN43">C10+C34</f>
        <v>139</v>
      </c>
      <c r="D43">
        <f t="shared" si="8"/>
        <v>125</v>
      </c>
      <c r="E43">
        <f t="shared" si="8"/>
        <v>138</v>
      </c>
      <c r="F43">
        <f t="shared" si="8"/>
        <v>381</v>
      </c>
      <c r="G43">
        <f t="shared" si="8"/>
        <v>399</v>
      </c>
      <c r="H43">
        <f t="shared" si="8"/>
        <v>181</v>
      </c>
      <c r="I43">
        <f t="shared" si="8"/>
        <v>201</v>
      </c>
      <c r="J43">
        <f t="shared" si="8"/>
        <v>12</v>
      </c>
      <c r="K43">
        <f t="shared" si="8"/>
        <v>18</v>
      </c>
      <c r="L43">
        <f t="shared" si="8"/>
        <v>139</v>
      </c>
      <c r="M43">
        <f t="shared" si="8"/>
        <v>139</v>
      </c>
      <c r="N43">
        <f t="shared" si="8"/>
        <v>74</v>
      </c>
      <c r="O43">
        <f t="shared" si="8"/>
        <v>58</v>
      </c>
      <c r="P43">
        <f t="shared" si="8"/>
        <v>14</v>
      </c>
      <c r="Q43">
        <f t="shared" si="8"/>
        <v>14</v>
      </c>
      <c r="R43">
        <f t="shared" si="8"/>
        <v>37</v>
      </c>
      <c r="S43">
        <f t="shared" si="8"/>
        <v>26</v>
      </c>
      <c r="T43">
        <f t="shared" si="8"/>
        <v>9</v>
      </c>
      <c r="U43">
        <f t="shared" si="8"/>
        <v>6</v>
      </c>
      <c r="W43">
        <f t="shared" si="8"/>
        <v>108</v>
      </c>
      <c r="X43">
        <f t="shared" si="8"/>
        <v>89</v>
      </c>
      <c r="Y43">
        <f t="shared" si="8"/>
        <v>9</v>
      </c>
      <c r="Z43">
        <f t="shared" si="8"/>
        <v>11</v>
      </c>
      <c r="AA43">
        <f t="shared" si="8"/>
        <v>26</v>
      </c>
      <c r="AB43">
        <f t="shared" si="8"/>
        <v>18</v>
      </c>
      <c r="AC43">
        <f t="shared" si="8"/>
        <v>85</v>
      </c>
      <c r="AD43">
        <f t="shared" si="8"/>
        <v>82</v>
      </c>
      <c r="AE43">
        <f t="shared" si="8"/>
        <v>179</v>
      </c>
      <c r="AF43">
        <f t="shared" si="8"/>
        <v>151</v>
      </c>
      <c r="AG43">
        <f t="shared" si="8"/>
        <v>15</v>
      </c>
      <c r="AH43">
        <f t="shared" si="8"/>
        <v>7</v>
      </c>
      <c r="AI43">
        <f t="shared" si="8"/>
        <v>24</v>
      </c>
      <c r="AJ43">
        <f t="shared" si="8"/>
        <v>42</v>
      </c>
      <c r="AK43">
        <f t="shared" si="8"/>
        <v>17</v>
      </c>
      <c r="AL43">
        <f t="shared" si="8"/>
        <v>36</v>
      </c>
      <c r="AM43">
        <f t="shared" si="8"/>
        <v>23</v>
      </c>
      <c r="AN43">
        <f t="shared" si="8"/>
        <v>29</v>
      </c>
      <c r="AO43">
        <f>AO10+AO34</f>
        <v>24</v>
      </c>
      <c r="AP43">
        <f>AP10+AP34</f>
        <v>29</v>
      </c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8"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  <mergeCell ref="AM5:AN5"/>
    <mergeCell ref="AK5:AL5"/>
    <mergeCell ref="T4:U5"/>
    <mergeCell ref="AC4:AD5"/>
    <mergeCell ref="AE4:AF5"/>
    <mergeCell ref="AG4:AH5"/>
    <mergeCell ref="AI4:AL4"/>
    <mergeCell ref="AI5:AJ5"/>
    <mergeCell ref="AO4:AP5"/>
    <mergeCell ref="F3:N3"/>
    <mergeCell ref="F5:G5"/>
    <mergeCell ref="W5:X5"/>
    <mergeCell ref="Y5:Z5"/>
    <mergeCell ref="AA5:AB5"/>
    <mergeCell ref="P4:Q5"/>
    <mergeCell ref="R4:S5"/>
    <mergeCell ref="V4:V6"/>
    <mergeCell ref="F4:O4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Normal="114"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3" sqref="F43"/>
    </sheetView>
  </sheetViews>
  <sheetFormatPr defaultColWidth="8.875" defaultRowHeight="12.75"/>
  <cols>
    <col min="1" max="1" width="19.375" style="0" customWidth="1"/>
    <col min="2" max="2" width="8.375" style="0" customWidth="1"/>
    <col min="3" max="3" width="8.125" style="0" customWidth="1"/>
    <col min="4" max="16" width="8.875" style="0" customWidth="1"/>
    <col min="17" max="17" width="10.00390625" style="0" customWidth="1"/>
    <col min="18" max="23" width="8.875" style="0" customWidth="1"/>
    <col min="24" max="24" width="19.625" style="0" customWidth="1"/>
    <col min="25" max="26" width="8.875" style="0" customWidth="1"/>
    <col min="27" max="27" width="7.125" style="0" customWidth="1"/>
    <col min="28" max="28" width="7.375" style="0" customWidth="1"/>
    <col min="29" max="44" width="8.875" style="0" customWidth="1"/>
  </cols>
  <sheetData>
    <row r="2" spans="1:17" ht="15.75">
      <c r="A2" s="335" t="s">
        <v>75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5:16" ht="13.5" thickBot="1"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42" ht="12.75" customHeight="1" thickBot="1">
      <c r="A4" s="320" t="s">
        <v>0</v>
      </c>
      <c r="B4" s="359" t="s">
        <v>50</v>
      </c>
      <c r="C4" s="360"/>
      <c r="D4" s="323" t="s">
        <v>35</v>
      </c>
      <c r="E4" s="324"/>
      <c r="F4" s="324"/>
      <c r="G4" s="338"/>
      <c r="H4" s="323" t="s">
        <v>38</v>
      </c>
      <c r="I4" s="324"/>
      <c r="J4" s="324"/>
      <c r="K4" s="324"/>
      <c r="L4" s="324"/>
      <c r="M4" s="324"/>
      <c r="N4" s="324"/>
      <c r="O4" s="324"/>
      <c r="P4" s="324"/>
      <c r="Q4" s="324"/>
      <c r="R4" s="312" t="s">
        <v>49</v>
      </c>
      <c r="S4" s="313"/>
      <c r="T4" s="349" t="s">
        <v>48</v>
      </c>
      <c r="U4" s="350"/>
      <c r="V4" s="350" t="s">
        <v>55</v>
      </c>
      <c r="W4" s="372"/>
      <c r="X4" s="366" t="s">
        <v>0</v>
      </c>
      <c r="Y4" s="312" t="s">
        <v>43</v>
      </c>
      <c r="Z4" s="365"/>
      <c r="AA4" s="365"/>
      <c r="AB4" s="365"/>
      <c r="AC4" s="365"/>
      <c r="AD4" s="365"/>
      <c r="AE4" s="316" t="s">
        <v>47</v>
      </c>
      <c r="AF4" s="328"/>
      <c r="AG4" s="316" t="s">
        <v>59</v>
      </c>
      <c r="AH4" s="328"/>
      <c r="AI4" s="316" t="s">
        <v>60</v>
      </c>
      <c r="AJ4" s="328"/>
      <c r="AK4" s="316" t="s">
        <v>46</v>
      </c>
      <c r="AL4" s="328"/>
      <c r="AM4" s="343" t="s">
        <v>53</v>
      </c>
      <c r="AN4" s="344"/>
      <c r="AO4" s="343" t="s">
        <v>54</v>
      </c>
      <c r="AP4" s="344"/>
    </row>
    <row r="5" spans="1:42" s="1" customFormat="1" ht="38.25" customHeight="1" thickBot="1">
      <c r="A5" s="321"/>
      <c r="B5" s="361"/>
      <c r="C5" s="362"/>
      <c r="D5" s="370" t="s">
        <v>36</v>
      </c>
      <c r="E5" s="371"/>
      <c r="F5" s="339" t="s">
        <v>37</v>
      </c>
      <c r="G5" s="340"/>
      <c r="H5" s="356" t="s">
        <v>36</v>
      </c>
      <c r="I5" s="357"/>
      <c r="J5" s="358" t="s">
        <v>39</v>
      </c>
      <c r="K5" s="357"/>
      <c r="L5" s="358" t="s">
        <v>40</v>
      </c>
      <c r="M5" s="357"/>
      <c r="N5" s="358" t="s">
        <v>41</v>
      </c>
      <c r="O5" s="357"/>
      <c r="P5" s="369" t="s">
        <v>42</v>
      </c>
      <c r="Q5" s="358"/>
      <c r="R5" s="347"/>
      <c r="S5" s="348"/>
      <c r="T5" s="351"/>
      <c r="U5" s="352"/>
      <c r="V5" s="352"/>
      <c r="W5" s="373"/>
      <c r="X5" s="367"/>
      <c r="Y5" s="364" t="s">
        <v>36</v>
      </c>
      <c r="Z5" s="354"/>
      <c r="AA5" s="354" t="s">
        <v>44</v>
      </c>
      <c r="AB5" s="354"/>
      <c r="AC5" s="354" t="s">
        <v>45</v>
      </c>
      <c r="AD5" s="355"/>
      <c r="AE5" s="330"/>
      <c r="AF5" s="332"/>
      <c r="AG5" s="330"/>
      <c r="AH5" s="332"/>
      <c r="AI5" s="330"/>
      <c r="AJ5" s="332"/>
      <c r="AK5" s="318"/>
      <c r="AL5" s="353"/>
      <c r="AM5" s="345"/>
      <c r="AN5" s="346"/>
      <c r="AO5" s="345"/>
      <c r="AP5" s="346"/>
    </row>
    <row r="6" spans="1:42" ht="13.5" thickBot="1">
      <c r="A6" s="322"/>
      <c r="B6" s="30">
        <v>2017</v>
      </c>
      <c r="C6" s="31">
        <v>2018</v>
      </c>
      <c r="D6" s="61">
        <v>2017</v>
      </c>
      <c r="E6" s="133">
        <v>2018</v>
      </c>
      <c r="F6" s="61">
        <v>2017</v>
      </c>
      <c r="G6" s="137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1">
        <v>2018</v>
      </c>
      <c r="P6" s="30">
        <v>2017</v>
      </c>
      <c r="Q6" s="33">
        <v>2018</v>
      </c>
      <c r="R6" s="61">
        <v>2017</v>
      </c>
      <c r="S6" s="137">
        <v>2018</v>
      </c>
      <c r="T6" s="30">
        <v>2017</v>
      </c>
      <c r="U6" s="31">
        <v>2018</v>
      </c>
      <c r="V6" s="31">
        <v>2017</v>
      </c>
      <c r="W6" s="32">
        <v>2018</v>
      </c>
      <c r="X6" s="368"/>
      <c r="Y6" s="30">
        <v>2017</v>
      </c>
      <c r="Z6" s="31">
        <v>2018</v>
      </c>
      <c r="AA6" s="30">
        <v>2017</v>
      </c>
      <c r="AB6" s="31">
        <v>2018</v>
      </c>
      <c r="AC6" s="30">
        <v>2017</v>
      </c>
      <c r="AD6" s="32">
        <v>2018</v>
      </c>
      <c r="AE6" s="30">
        <v>2017</v>
      </c>
      <c r="AF6" s="32">
        <v>2018</v>
      </c>
      <c r="AG6" s="30">
        <v>2017</v>
      </c>
      <c r="AH6" s="32">
        <v>2018</v>
      </c>
      <c r="AI6" s="30">
        <v>2017</v>
      </c>
      <c r="AJ6" s="32">
        <v>2018</v>
      </c>
      <c r="AK6" s="30">
        <v>2017</v>
      </c>
      <c r="AL6" s="32">
        <v>2018</v>
      </c>
      <c r="AM6" s="47">
        <v>2017</v>
      </c>
      <c r="AN6" s="32">
        <v>2018</v>
      </c>
      <c r="AO6" s="30">
        <v>2017</v>
      </c>
      <c r="AP6" s="32">
        <v>2018</v>
      </c>
    </row>
    <row r="7" spans="1:42" ht="12.75">
      <c r="A7" s="2" t="s">
        <v>1</v>
      </c>
      <c r="B7" s="191">
        <v>18789</v>
      </c>
      <c r="C7" s="130">
        <v>18617</v>
      </c>
      <c r="D7" s="157">
        <f>абс!B7*100000/'на 100 тыс'!$B7*1.502</f>
        <v>207.84501570067596</v>
      </c>
      <c r="E7" s="139">
        <f>абс!C7*100000/'на 100 тыс'!$C7*1.502</f>
        <v>121.01842402105602</v>
      </c>
      <c r="F7" s="159">
        <f>абс!D7*100000/'на 100 тыс'!$B7*1.502</f>
        <v>207.84501570067596</v>
      </c>
      <c r="G7" s="140">
        <f>абс!E7*100000/'на 100 тыс'!$C7*1.502</f>
        <v>112.95052908631897</v>
      </c>
      <c r="H7" s="13">
        <f>абс!F7*100000/'на 100 тыс'!$B7*1.502</f>
        <v>583.5648517749747</v>
      </c>
      <c r="I7" s="8">
        <f>абс!G7*100000/'на 100 тыс'!$C7*1.502</f>
        <v>459.8700112800129</v>
      </c>
      <c r="J7" s="8">
        <f>абс!H7*100000/'на 100 тыс'!$B7*1.502</f>
        <v>375.71983607429877</v>
      </c>
      <c r="K7" s="8">
        <f>абс!I7*100000/'на 100 тыс'!$C7*1.502</f>
        <v>282.3763227157974</v>
      </c>
      <c r="L7" s="8">
        <f>абс!J7*100000/'на 100 тыс'!$B7*1.502</f>
        <v>23.982117196231837</v>
      </c>
      <c r="M7" s="8">
        <f>абс!K7*100000/'на 100 тыс'!$C7*1.502</f>
        <v>8.067894934737069</v>
      </c>
      <c r="N7" s="8">
        <f>абс!L7*100000/'на 100 тыс'!$B7*1.502</f>
        <v>111.91654691574857</v>
      </c>
      <c r="O7" s="8">
        <f>абс!M7*100000/'на 100 тыс'!$C7*1.502</f>
        <v>137.15421389053017</v>
      </c>
      <c r="P7" s="8">
        <f>абс!N7*100000/'на 100 тыс'!$B7*1.502</f>
        <v>79.94039065410612</v>
      </c>
      <c r="Q7" s="36">
        <f>абс!O7*100000/'на 100 тыс'!$C7*1.502</f>
        <v>121.01842402105602</v>
      </c>
      <c r="R7" s="37">
        <f>абс!P7*100000/'на 100 тыс'!$B7*1.502</f>
        <v>7.994039065410612</v>
      </c>
      <c r="S7" s="145">
        <f>абс!Q7*100000/'на 100 тыс'!$C7*1.502</f>
        <v>0</v>
      </c>
      <c r="T7" s="13">
        <f>абс!R7*100000/'на 100 тыс'!$B7*1.502</f>
        <v>63.952312523284895</v>
      </c>
      <c r="U7" s="8">
        <f>абс!S7*100000/'на 100 тыс'!$C7*1.502</f>
        <v>56.47526454315948</v>
      </c>
      <c r="V7" s="8">
        <f>абс!T7*100000/'на 100 тыс'!$B7*1.502</f>
        <v>7.994039065410612</v>
      </c>
      <c r="W7" s="21">
        <f>абс!U7*100000/'на 100 тыс'!$C7*1.502</f>
        <v>8.067894934737069</v>
      </c>
      <c r="X7" s="11" t="s">
        <v>1</v>
      </c>
      <c r="Y7" s="37">
        <f>абс!W7*100000/'на 100 тыс'!$B7*1.502</f>
        <v>231.82713289690776</v>
      </c>
      <c r="Z7" s="38">
        <f>абс!X7*100000/'на 100 тыс'!$C7*1.502</f>
        <v>193.62947843368966</v>
      </c>
      <c r="AA7" s="38">
        <f>абс!Y7*100000/'на 100 тыс'!$B7*1.502</f>
        <v>15.988078130821224</v>
      </c>
      <c r="AB7" s="38">
        <f>абс!Z7*100000/'на 100 тыс'!$C7*1.502</f>
        <v>32.271579738948276</v>
      </c>
      <c r="AC7" s="38">
        <f>абс!AA7*100000/'на 100 тыс'!$B7*1.502</f>
        <v>79.94039065410612</v>
      </c>
      <c r="AD7" s="145">
        <f>абс!AB7*100000/'на 100 тыс'!$C7*1.502</f>
        <v>40.33947467368534</v>
      </c>
      <c r="AE7" s="7">
        <f>абс!AC7*100000/'на 100 тыс'!$B7*1.502</f>
        <v>39.97019532705306</v>
      </c>
      <c r="AF7" s="21">
        <f>абс!AD7*100000/'на 100 тыс'!$C7*1.502</f>
        <v>48.407369608422414</v>
      </c>
      <c r="AG7" s="7">
        <f>абс!AE7*100000/'на 100 тыс'!$B7*1.502</f>
        <v>143.892703177391</v>
      </c>
      <c r="AH7" s="21">
        <f>абс!AF7*100000/'на 100 тыс'!$C7*1.502</f>
        <v>314.6479024547457</v>
      </c>
      <c r="AI7" s="7">
        <f>абс!AG7*100000/'на 100 тыс'!$B7*1.502</f>
        <v>0</v>
      </c>
      <c r="AJ7" s="21">
        <f>абс!AH7*100000/'на 100 тыс'!$C7*1.502</f>
        <v>40.33947467368534</v>
      </c>
      <c r="AK7" s="7">
        <f>абс!AI7*100000/'на 100 тыс'!$B7*1.502</f>
        <v>143.892703177391</v>
      </c>
      <c r="AL7" s="21">
        <f>абс!AJ7*100000/'на 100 тыс'!$C7*1.502</f>
        <v>153.2900037600043</v>
      </c>
      <c r="AM7" s="13">
        <f>абс!AK7*100000/'на 100 тыс'!$B7*1.502</f>
        <v>135.89866411198042</v>
      </c>
      <c r="AN7" s="36">
        <f>абс!AL7*100000/'на 100 тыс'!$C7*1.502</f>
        <v>137.15421389053017</v>
      </c>
      <c r="AO7" s="37">
        <f>абс!AM7*100000/'на 100 тыс'!$B7*1.502</f>
        <v>39.97019532705306</v>
      </c>
      <c r="AP7" s="145">
        <f>абс!AN7*100000/'на 100 тыс'!$C7*1.502</f>
        <v>40.33947467368534</v>
      </c>
    </row>
    <row r="8" spans="1:42" ht="12.75">
      <c r="A8" s="3" t="s">
        <v>2</v>
      </c>
      <c r="B8" s="192">
        <v>31308</v>
      </c>
      <c r="C8" s="95">
        <v>30904</v>
      </c>
      <c r="D8" s="141">
        <f>абс!B8*100000/'на 100 тыс'!$B8*1.502</f>
        <v>206.29232145138624</v>
      </c>
      <c r="E8" s="138">
        <f>абс!C8*100000/'на 100 тыс'!$C8*1.502</f>
        <v>170.10742945896973</v>
      </c>
      <c r="F8" s="138">
        <f>абс!D8*100000/'на 100 тыс'!$B8*1.502</f>
        <v>206.29232145138624</v>
      </c>
      <c r="G8" s="142">
        <f>абс!E8*100000/'на 100 тыс'!$C8*1.502</f>
        <v>170.10742945896973</v>
      </c>
      <c r="H8" s="13">
        <f>абс!F8*100000/'на 100 тыс'!$B8*1.502</f>
        <v>542.1170307908521</v>
      </c>
      <c r="I8" s="8">
        <f>абс!G8*100000/'на 100 тыс'!$C8*1.502</f>
        <v>592.9458969712659</v>
      </c>
      <c r="J8" s="8">
        <f>абс!H8*100000/'на 100 тыс'!$B8*1.502</f>
        <v>196.69732975597293</v>
      </c>
      <c r="K8" s="8">
        <f>абс!I8*100000/'на 100 тыс'!$C8*1.502</f>
        <v>364.5159202692208</v>
      </c>
      <c r="L8" s="8">
        <f>абс!J8*100000/'на 100 тыс'!$B8*1.502</f>
        <v>9.594991695413313</v>
      </c>
      <c r="M8" s="8">
        <f>абс!K8*100000/'на 100 тыс'!$C8*1.502</f>
        <v>48.60212270256278</v>
      </c>
      <c r="N8" s="8">
        <f>абс!L8*100000/'на 100 тыс'!$B8*1.502</f>
        <v>167.91235466973296</v>
      </c>
      <c r="O8" s="8">
        <f>абс!M8*100000/'на 100 тыс'!$C8*1.502</f>
        <v>106.92466994563812</v>
      </c>
      <c r="P8" s="8">
        <f>абс!N8*100000/'на 100 тыс'!$B8*1.502</f>
        <v>76.7599335633065</v>
      </c>
      <c r="Q8" s="36">
        <f>абс!O8*100000/'на 100 тыс'!$C8*1.502</f>
        <v>68.04297178358789</v>
      </c>
      <c r="R8" s="9">
        <f>абс!P8*100000/'на 100 тыс'!$B8*1.502</f>
        <v>14.39248754311997</v>
      </c>
      <c r="S8" s="39">
        <f>абс!Q8*100000/'на 100 тыс'!$C8*1.502</f>
        <v>19.44084908102511</v>
      </c>
      <c r="T8" s="13">
        <f>абс!R8*100000/'на 100 тыс'!$B8*1.502</f>
        <v>67.16494186789319</v>
      </c>
      <c r="U8" s="8">
        <f>абс!S8*100000/'на 100 тыс'!$C8*1.502</f>
        <v>116.64509448615067</v>
      </c>
      <c r="V8" s="8">
        <f>абс!T8*100000/'на 100 тыс'!$B8*1.502</f>
        <v>14.39248754311997</v>
      </c>
      <c r="W8" s="21">
        <f>абс!U8*100000/'на 100 тыс'!$C8*1.502</f>
        <v>14.580636810768834</v>
      </c>
      <c r="X8" s="12" t="s">
        <v>2</v>
      </c>
      <c r="Y8" s="7">
        <f>абс!W8*100000/'на 100 тыс'!$B8*1.502</f>
        <v>148.72237127890634</v>
      </c>
      <c r="Z8" s="8">
        <f>абс!X8*100000/'на 100 тыс'!$C8*1.502</f>
        <v>213.84933989127623</v>
      </c>
      <c r="AA8" s="8">
        <f>абс!Y8*100000/'на 100 тыс'!$B8*1.502</f>
        <v>14.39248754311997</v>
      </c>
      <c r="AB8" s="8">
        <f>абс!Z8*100000/'на 100 тыс'!$C8*1.502</f>
        <v>19.44084908102511</v>
      </c>
      <c r="AC8" s="8">
        <f>абс!AA8*100000/'на 100 тыс'!$B8*1.502</f>
        <v>67.16494186789319</v>
      </c>
      <c r="AD8" s="21">
        <f>абс!AB8*100000/'на 100 тыс'!$C8*1.502</f>
        <v>43.7419104323065</v>
      </c>
      <c r="AE8" s="7">
        <f>абс!AC8*100000/'на 100 тыс'!$B8*1.502</f>
        <v>124.73489204037305</v>
      </c>
      <c r="AF8" s="21">
        <f>абс!AD8*100000/'на 100 тыс'!$C8*1.502</f>
        <v>63.18275951333161</v>
      </c>
      <c r="AG8" s="7">
        <f>абс!AE8*100000/'на 100 тыс'!$B8*1.502</f>
        <v>28.78497508623994</v>
      </c>
      <c r="AH8" s="21">
        <f>абс!AF8*100000/'на 100 тыс'!$C8*1.502</f>
        <v>14.580636810768834</v>
      </c>
      <c r="AI8" s="7">
        <f>абс!AG8*100000/'на 100 тыс'!$B8*1.502</f>
        <v>57.56995017247988</v>
      </c>
      <c r="AJ8" s="21">
        <f>абс!AH8*100000/'на 100 тыс'!$C8*1.502</f>
        <v>92.34403313486928</v>
      </c>
      <c r="AK8" s="7">
        <f>абс!AI8*100000/'на 100 тыс'!$B8*1.502</f>
        <v>95.94991695413313</v>
      </c>
      <c r="AL8" s="21">
        <f>абс!AJ8*100000/'на 100 тыс'!$C8*1.502</f>
        <v>126.36551902666322</v>
      </c>
      <c r="AM8" s="13">
        <f>абс!AK8*100000/'на 100 тыс'!$B8*1.502</f>
        <v>95.94991695413313</v>
      </c>
      <c r="AN8" s="36">
        <f>абс!AL8*100000/'на 100 тыс'!$C8*1.502</f>
        <v>116.64509448615067</v>
      </c>
      <c r="AO8" s="7">
        <f>абс!AM8*100000/'на 100 тыс'!$B8*1.502</f>
        <v>62.36744602018653</v>
      </c>
      <c r="AP8" s="21">
        <f>абс!AN8*100000/'на 100 тыс'!$C8*1.502</f>
        <v>58.322547243075334</v>
      </c>
    </row>
    <row r="9" spans="1:42" ht="12.75">
      <c r="A9" s="3" t="s">
        <v>3</v>
      </c>
      <c r="B9" s="192">
        <v>15478</v>
      </c>
      <c r="C9" s="95">
        <v>15274</v>
      </c>
      <c r="D9" s="141">
        <f>абс!B9*100000/'на 100 тыс'!$B9*1.502</f>
        <v>155.26553818322782</v>
      </c>
      <c r="E9" s="138">
        <f>абс!C9*100000/'на 100 тыс'!$C9*1.502</f>
        <v>186.84038234908994</v>
      </c>
      <c r="F9" s="138">
        <f>абс!D9*100000/'на 100 тыс'!$B9*1.502</f>
        <v>155.26553818322782</v>
      </c>
      <c r="G9" s="142">
        <f>абс!E9*100000/'на 100 тыс'!$C9*1.502</f>
        <v>186.84038234908994</v>
      </c>
      <c r="H9" s="13">
        <f>абс!F9*100000/'на 100 тыс'!$B9*1.502</f>
        <v>650.1744411422665</v>
      </c>
      <c r="I9" s="8">
        <f>абс!G9*100000/'на 100 тыс'!$C9*1.502</f>
        <v>599.8559643839204</v>
      </c>
      <c r="J9" s="8">
        <f>абс!H9*100000/'на 100 тыс'!$B9*1.502</f>
        <v>310.53107636645564</v>
      </c>
      <c r="K9" s="8">
        <f>абс!I9*100000/'на 100 тыс'!$C9*1.502</f>
        <v>314.67853869320413</v>
      </c>
      <c r="L9" s="8">
        <f>абс!J9*100000/'на 100 тыс'!$B9*1.502</f>
        <v>48.520480682258686</v>
      </c>
      <c r="M9" s="8">
        <f>абс!K9*100000/'на 100 тыс'!$C9*1.502</f>
        <v>9.83370433416263</v>
      </c>
      <c r="N9" s="8">
        <f>абс!L9*100000/'на 100 тыс'!$B9*1.502</f>
        <v>174.6737304561313</v>
      </c>
      <c r="O9" s="8">
        <f>абс!M9*100000/'на 100 тыс'!$C9*1.502</f>
        <v>186.84038234908994</v>
      </c>
      <c r="P9" s="8">
        <f>абс!N9*100000/'на 100 тыс'!$B9*1.502</f>
        <v>135.85734591032434</v>
      </c>
      <c r="Q9" s="36">
        <f>абс!O9*100000/'на 100 тыс'!$C9*1.502</f>
        <v>98.3370433416263</v>
      </c>
      <c r="R9" s="9">
        <f>абс!P9*100000/'на 100 тыс'!$B9*1.502</f>
        <v>0</v>
      </c>
      <c r="S9" s="39">
        <f>абс!Q9*100000/'на 100 тыс'!$C9*1.502</f>
        <v>19.66740866832526</v>
      </c>
      <c r="T9" s="13">
        <f>абс!R9*100000/'на 100 тыс'!$B9*1.502</f>
        <v>97.04096136451737</v>
      </c>
      <c r="U9" s="8">
        <f>абс!S9*100000/'на 100 тыс'!$C9*1.502</f>
        <v>68.8359303391384</v>
      </c>
      <c r="V9" s="8">
        <f>абс!T9*100000/'на 100 тыс'!$B9*1.502</f>
        <v>29.112288409355216</v>
      </c>
      <c r="W9" s="21">
        <f>абс!U9*100000/'на 100 тыс'!$C9*1.502</f>
        <v>19.66740866832526</v>
      </c>
      <c r="X9" s="12" t="s">
        <v>3</v>
      </c>
      <c r="Y9" s="7">
        <f>абс!W9*100000/'на 100 тыс'!$B9*1.502</f>
        <v>213.49011500193822</v>
      </c>
      <c r="Z9" s="8">
        <f>абс!X9*100000/'на 100 тыс'!$C9*1.502</f>
        <v>177.00667801492733</v>
      </c>
      <c r="AA9" s="8">
        <f>абс!Y9*100000/'на 100 тыс'!$B9*1.502</f>
        <v>29.112288409355216</v>
      </c>
      <c r="AB9" s="8">
        <f>абс!Z9*100000/'на 100 тыс'!$C9*1.502</f>
        <v>39.33481733665052</v>
      </c>
      <c r="AC9" s="8">
        <f>абс!AA9*100000/'на 100 тыс'!$B9*1.502</f>
        <v>58.22457681871043</v>
      </c>
      <c r="AD9" s="21">
        <f>абс!AB9*100000/'на 100 тыс'!$C9*1.502</f>
        <v>59.002226004975775</v>
      </c>
      <c r="AE9" s="7">
        <f>абс!AC9*100000/'на 100 тыс'!$B9*1.502</f>
        <v>87.33686522806565</v>
      </c>
      <c r="AF9" s="21">
        <f>абс!AD9*100000/'на 100 тыс'!$C9*1.502</f>
        <v>78.66963467330103</v>
      </c>
      <c r="AG9" s="7">
        <f>абс!AE9*100000/'на 100 тыс'!$B9*1.502</f>
        <v>48.520480682258686</v>
      </c>
      <c r="AH9" s="21">
        <f>абс!AF9*100000/'на 100 тыс'!$C9*1.502</f>
        <v>29.501113002487887</v>
      </c>
      <c r="AI9" s="7">
        <f>абс!AG9*100000/'на 100 тыс'!$B9*1.502</f>
        <v>58.22457681871043</v>
      </c>
      <c r="AJ9" s="21">
        <f>абс!AH9*100000/'на 100 тыс'!$C9*1.502</f>
        <v>19.66740866832526</v>
      </c>
      <c r="AK9" s="7">
        <f>абс!AI9*100000/'на 100 тыс'!$B9*1.502</f>
        <v>87.33686522806565</v>
      </c>
      <c r="AL9" s="21">
        <f>абс!AJ9*100000/'на 100 тыс'!$C9*1.502</f>
        <v>137.6718606782768</v>
      </c>
      <c r="AM9" s="13">
        <f>абс!AK9*100000/'на 100 тыс'!$B9*1.502</f>
        <v>87.33686522806565</v>
      </c>
      <c r="AN9" s="36">
        <f>абс!AL9*100000/'на 100 тыс'!$C9*1.502</f>
        <v>127.83815634411418</v>
      </c>
      <c r="AO9" s="7">
        <f>абс!AM9*100000/'на 100 тыс'!$B9*1.502</f>
        <v>48.520480682258686</v>
      </c>
      <c r="AP9" s="21">
        <f>абс!AN9*100000/'на 100 тыс'!$C9*1.502</f>
        <v>49.16852167081315</v>
      </c>
    </row>
    <row r="10" spans="1:42" ht="12.75">
      <c r="A10" s="3" t="s">
        <v>4</v>
      </c>
      <c r="B10" s="192">
        <v>24248</v>
      </c>
      <c r="C10" s="95">
        <v>24271</v>
      </c>
      <c r="D10" s="141">
        <f>абс!B10*100000/'на 100 тыс'!$B10*1.502</f>
        <v>167.24678323985484</v>
      </c>
      <c r="E10" s="138">
        <f>абс!C10*100000/'на 100 тыс'!$C10*1.502</f>
        <v>136.14601788142227</v>
      </c>
      <c r="F10" s="138">
        <f>абс!D10*100000/'на 100 тыс'!$B10*1.502</f>
        <v>167.24678323985484</v>
      </c>
      <c r="G10" s="142">
        <f>абс!E10*100000/'на 100 тыс'!$C10*1.502</f>
        <v>136.14601788142227</v>
      </c>
      <c r="H10" s="13">
        <f>абс!F10*100000/'на 100 тыс'!$B10*1.502</f>
        <v>421.214120752227</v>
      </c>
      <c r="I10" s="8">
        <f>абс!G10*100000/'на 100 тыс'!$C10*1.502</f>
        <v>427.00341971900616</v>
      </c>
      <c r="J10" s="8">
        <f>абс!H10*100000/'на 100 тыс'!$B10*1.502</f>
        <v>173.44110854503464</v>
      </c>
      <c r="K10" s="8">
        <f>абс!I10*100000/'на 100 тыс'!$C10*1.502</f>
        <v>185.653660747394</v>
      </c>
      <c r="L10" s="8">
        <f>абс!J10*100000/'на 100 тыс'!$B10*1.502</f>
        <v>0</v>
      </c>
      <c r="M10" s="8">
        <f>абс!K10*100000/'на 100 тыс'!$C10*1.502</f>
        <v>0</v>
      </c>
      <c r="N10" s="8">
        <f>абс!L10*100000/'на 100 тыс'!$B10*1.502</f>
        <v>154.85813262949523</v>
      </c>
      <c r="O10" s="8">
        <f>абс!M10*100000/'на 100 тыс'!$C10*1.502</f>
        <v>167.0882946726546</v>
      </c>
      <c r="P10" s="8">
        <f>абс!N10*100000/'на 100 тыс'!$B10*1.502</f>
        <v>74.3319036621577</v>
      </c>
      <c r="Q10" s="36">
        <f>абс!O10*100000/'на 100 тыс'!$C10*1.502</f>
        <v>61.88455358246467</v>
      </c>
      <c r="R10" s="9">
        <f>абс!P10*100000/'на 100 тыс'!$B10*1.502</f>
        <v>18.582975915539425</v>
      </c>
      <c r="S10" s="39">
        <f>абс!Q10*100000/'на 100 тыс'!$C10*1.502</f>
        <v>30.942276791232334</v>
      </c>
      <c r="T10" s="13">
        <f>абс!R10*100000/'на 100 тыс'!$B10*1.502</f>
        <v>55.74892774661828</v>
      </c>
      <c r="U10" s="8">
        <f>абс!S10*100000/'на 100 тыс'!$C10*1.502</f>
        <v>24.753821432985866</v>
      </c>
      <c r="V10" s="8">
        <f>абс!T10*100000/'на 100 тыс'!$B10*1.502</f>
        <v>12.388650610359617</v>
      </c>
      <c r="W10" s="21">
        <f>абс!U10*100000/'на 100 тыс'!$C10*1.502</f>
        <v>0</v>
      </c>
      <c r="X10" s="12" t="s">
        <v>4</v>
      </c>
      <c r="Y10" s="7">
        <f>абс!W10*100000/'на 100 тыс'!$B10*1.502</f>
        <v>173.44110854503464</v>
      </c>
      <c r="Z10" s="8">
        <f>абс!X10*100000/'на 100 тыс'!$C10*1.502</f>
        <v>173.27675003090107</v>
      </c>
      <c r="AA10" s="8">
        <f>абс!Y10*100000/'на 100 тыс'!$B10*1.502</f>
        <v>30.97162652589904</v>
      </c>
      <c r="AB10" s="8">
        <f>абс!Z10*100000/'на 100 тыс'!$C10*1.502</f>
        <v>30.942276791232334</v>
      </c>
      <c r="AC10" s="8">
        <f>абс!AA10*100000/'на 100 тыс'!$B10*1.502</f>
        <v>55.74892774661828</v>
      </c>
      <c r="AD10" s="21">
        <f>абс!AB10*100000/'на 100 тыс'!$C10*1.502</f>
        <v>30.942276791232334</v>
      </c>
      <c r="AE10" s="7">
        <f>абс!AC10*100000/'на 100 тыс'!$B10*1.502</f>
        <v>74.3319036621577</v>
      </c>
      <c r="AF10" s="21">
        <f>абс!AD10*100000/'на 100 тыс'!$C10*1.502</f>
        <v>117.58065180668287</v>
      </c>
      <c r="AG10" s="7">
        <f>абс!AE10*100000/'на 100 тыс'!$B10*1.502</f>
        <v>216.8013856812933</v>
      </c>
      <c r="AH10" s="21">
        <f>абс!AF10*100000/'на 100 тыс'!$C10*1.502</f>
        <v>222.78439289687282</v>
      </c>
      <c r="AI10" s="7">
        <f>абс!AG10*100000/'на 100 тыс'!$B10*1.502</f>
        <v>0</v>
      </c>
      <c r="AJ10" s="21">
        <f>абс!AH10*100000/'на 100 тыс'!$C10*1.502</f>
        <v>0</v>
      </c>
      <c r="AK10" s="7">
        <f>абс!AI10*100000/'на 100 тыс'!$B10*1.502</f>
        <v>24.777301220719234</v>
      </c>
      <c r="AL10" s="21">
        <f>абс!AJ10*100000/'на 100 тыс'!$C10*1.502</f>
        <v>18.5653660747394</v>
      </c>
      <c r="AM10" s="13">
        <f>абс!AK10*100000/'на 100 тыс'!$B10*1.502</f>
        <v>18.582975915539425</v>
      </c>
      <c r="AN10" s="36">
        <f>абс!AL10*100000/'на 100 тыс'!$C10*1.502</f>
        <v>6.1884553582464665</v>
      </c>
      <c r="AO10" s="7">
        <f>абс!AM10*100000/'на 100 тыс'!$B10*1.502</f>
        <v>12.388650610359617</v>
      </c>
      <c r="AP10" s="21">
        <f>абс!AN10*100000/'на 100 тыс'!$C10*1.502</f>
        <v>30.942276791232334</v>
      </c>
    </row>
    <row r="11" spans="1:42" ht="12.75">
      <c r="A11" s="3" t="s">
        <v>5</v>
      </c>
      <c r="B11" s="192">
        <v>16363</v>
      </c>
      <c r="C11" s="95">
        <v>15917</v>
      </c>
      <c r="D11" s="141">
        <f>абс!B11*100000/'на 100 тыс'!$B11*1.502</f>
        <v>192.76416305078533</v>
      </c>
      <c r="E11" s="138">
        <f>абс!C11*100000/'на 100 тыс'!$C11*1.502</f>
        <v>113.23741911164163</v>
      </c>
      <c r="F11" s="138">
        <f>абс!D11*100000/'на 100 тыс'!$B11*1.502</f>
        <v>192.76416305078533</v>
      </c>
      <c r="G11" s="142">
        <f>абс!E11*100000/'на 100 тыс'!$C11*1.502</f>
        <v>113.23741911164163</v>
      </c>
      <c r="H11" s="13">
        <f>абс!F11*100000/'на 100 тыс'!$B11*1.502</f>
        <v>679.2641936075291</v>
      </c>
      <c r="I11" s="8">
        <f>абс!G11*100000/'на 100 тыс'!$C11*1.502</f>
        <v>717.1703210403971</v>
      </c>
      <c r="J11" s="8">
        <f>абс!H11*100000/'на 100 тыс'!$B11*1.502</f>
        <v>211.1226547699077</v>
      </c>
      <c r="K11" s="8">
        <f>абс!I11*100000/'на 100 тыс'!$C11*1.502</f>
        <v>330.2758057422881</v>
      </c>
      <c r="L11" s="8">
        <f>абс!J11*100000/'на 100 тыс'!$B11*1.502</f>
        <v>18.35849171912241</v>
      </c>
      <c r="M11" s="8">
        <f>абс!K11*100000/'на 100 тыс'!$C11*1.502</f>
        <v>56.618709555820814</v>
      </c>
      <c r="N11" s="8">
        <f>абс!L11*100000/'на 100 тыс'!$B11*1.502</f>
        <v>376.3490802420094</v>
      </c>
      <c r="O11" s="8">
        <f>абс!M11*100000/'на 100 тыс'!$C11*1.502</f>
        <v>301.9664509643777</v>
      </c>
      <c r="P11" s="8">
        <f>абс!N11*100000/'на 100 тыс'!$B11*1.502</f>
        <v>110.15095031473447</v>
      </c>
      <c r="Q11" s="36">
        <f>абс!O11*100000/'на 100 тыс'!$C11*1.502</f>
        <v>75.49161274109443</v>
      </c>
      <c r="R11" s="9">
        <f>абс!P11*100000/'на 100 тыс'!$B11*1.502</f>
        <v>9.179245859561204</v>
      </c>
      <c r="S11" s="39">
        <f>абс!Q11*100000/'на 100 тыс'!$C11*1.502</f>
        <v>0</v>
      </c>
      <c r="T11" s="13">
        <f>абс!R11*100000/'на 100 тыс'!$B11*1.502</f>
        <v>100.97170445517325</v>
      </c>
      <c r="U11" s="8">
        <f>абс!S11*100000/'на 100 тыс'!$C11*1.502</f>
        <v>84.92806433373123</v>
      </c>
      <c r="V11" s="8">
        <f>абс!T11*100000/'на 100 тыс'!$B11*1.502</f>
        <v>9.179245859561204</v>
      </c>
      <c r="W11" s="21">
        <f>абс!U11*100000/'на 100 тыс'!$C11*1.502</f>
        <v>18.872903185273607</v>
      </c>
      <c r="X11" s="12" t="s">
        <v>5</v>
      </c>
      <c r="Y11" s="7">
        <f>абс!W11*100000/'на 100 тыс'!$B11*1.502</f>
        <v>211.1226547699077</v>
      </c>
      <c r="Z11" s="8">
        <f>абс!X11*100000/'на 100 тыс'!$C11*1.502</f>
        <v>320.83935414965134</v>
      </c>
      <c r="AA11" s="8">
        <f>абс!Y11*100000/'на 100 тыс'!$B11*1.502</f>
        <v>9.179245859561204</v>
      </c>
      <c r="AB11" s="8">
        <f>абс!Z11*100000/'на 100 тыс'!$C11*1.502</f>
        <v>37.745806370547214</v>
      </c>
      <c r="AC11" s="8">
        <f>абс!AA11*100000/'на 100 тыс'!$B11*1.502</f>
        <v>45.89622929780602</v>
      </c>
      <c r="AD11" s="21">
        <f>абс!AB11*100000/'на 100 тыс'!$C11*1.502</f>
        <v>66.05516114845763</v>
      </c>
      <c r="AE11" s="7">
        <f>абс!AC11*100000/'на 100 тыс'!$B11*1.502</f>
        <v>110.15095031473447</v>
      </c>
      <c r="AF11" s="21">
        <f>абс!AD11*100000/'на 100 тыс'!$C11*1.502</f>
        <v>188.72903185273606</v>
      </c>
      <c r="AG11" s="7">
        <f>абс!AE11*100000/'на 100 тыс'!$B11*1.502</f>
        <v>18.35849171912241</v>
      </c>
      <c r="AH11" s="21">
        <f>абс!AF11*100000/'на 100 тыс'!$C11*1.502</f>
        <v>18.872903185273607</v>
      </c>
      <c r="AI11" s="7">
        <f>абс!AG11*100000/'на 100 тыс'!$B11*1.502</f>
        <v>128.50944203385689</v>
      </c>
      <c r="AJ11" s="21">
        <f>абс!AH11*100000/'на 100 тыс'!$C11*1.502</f>
        <v>132.11032229691526</v>
      </c>
      <c r="AK11" s="7">
        <f>абс!AI11*100000/'на 100 тыс'!$B11*1.502</f>
        <v>82.61321273605085</v>
      </c>
      <c r="AL11" s="21">
        <f>абс!AJ11*100000/'на 100 тыс'!$C11*1.502</f>
        <v>169.85612866746246</v>
      </c>
      <c r="AM11" s="13">
        <f>абс!AK11*100000/'на 100 тыс'!$B11*1.502</f>
        <v>55.07547515736724</v>
      </c>
      <c r="AN11" s="36">
        <f>абс!AL11*100000/'на 100 тыс'!$C11*1.502</f>
        <v>141.54677388955204</v>
      </c>
      <c r="AO11" s="7">
        <f>абс!AM11*100000/'на 100 тыс'!$B11*1.502</f>
        <v>45.89622929780602</v>
      </c>
      <c r="AP11" s="21">
        <f>абс!AN11*100000/'на 100 тыс'!$C11*1.502</f>
        <v>66.05516114845763</v>
      </c>
    </row>
    <row r="12" spans="1:42" ht="12.75">
      <c r="A12" s="3" t="s">
        <v>6</v>
      </c>
      <c r="B12" s="192">
        <v>8301</v>
      </c>
      <c r="C12" s="95">
        <v>8137</v>
      </c>
      <c r="D12" s="141">
        <f>абс!B12*100000/'на 100 тыс'!$B12*1.502</f>
        <v>162.84784965666788</v>
      </c>
      <c r="E12" s="138">
        <f>абс!C12*100000/'на 100 тыс'!$C12*1.502</f>
        <v>332.26004670025804</v>
      </c>
      <c r="F12" s="138">
        <f>абс!D12*100000/'на 100 тыс'!$B12*1.502</f>
        <v>162.84784965666788</v>
      </c>
      <c r="G12" s="142">
        <f>абс!E12*100000/'на 100 тыс'!$C12*1.502</f>
        <v>332.26004670025804</v>
      </c>
      <c r="H12" s="13">
        <f>абс!F12*100000/'на 100 тыс'!$B12*1.502</f>
        <v>633.297193109264</v>
      </c>
      <c r="I12" s="8">
        <f>абс!G12*100000/'на 100 тыс'!$C12*1.502</f>
        <v>553.7667445004301</v>
      </c>
      <c r="J12" s="8">
        <f>абс!H12*100000/'на 100 тыс'!$B12*1.502</f>
        <v>307.6014937959282</v>
      </c>
      <c r="K12" s="8">
        <f>абс!I12*100000/'на 100 тыс'!$C12*1.502</f>
        <v>258.42448076686736</v>
      </c>
      <c r="L12" s="8">
        <f>абс!J12*100000/'на 100 тыс'!$B12*1.502</f>
        <v>36.18841103481508</v>
      </c>
      <c r="M12" s="8">
        <f>абс!K12*100000/'на 100 тыс'!$C12*1.502</f>
        <v>18.45889148334767</v>
      </c>
      <c r="N12" s="8">
        <f>абс!L12*100000/'на 100 тыс'!$B12*1.502</f>
        <v>180.9420551740754</v>
      </c>
      <c r="O12" s="8">
        <f>абс!M12*100000/'на 100 тыс'!$C12*1.502</f>
        <v>129.21224038343368</v>
      </c>
      <c r="P12" s="8">
        <f>абс!N12*100000/'на 100 тыс'!$B12*1.502</f>
        <v>90.4710275870377</v>
      </c>
      <c r="Q12" s="36">
        <f>абс!O12*100000/'на 100 тыс'!$C12*1.502</f>
        <v>129.21224038343368</v>
      </c>
      <c r="R12" s="9">
        <f>абс!P12*100000/'на 100 тыс'!$B12*1.502</f>
        <v>0</v>
      </c>
      <c r="S12" s="39">
        <f>абс!Q12*100000/'на 100 тыс'!$C12*1.502</f>
        <v>0</v>
      </c>
      <c r="T12" s="13">
        <f>абс!R12*100000/'на 100 тыс'!$B12*1.502</f>
        <v>90.4710275870377</v>
      </c>
      <c r="U12" s="8">
        <f>абс!S12*100000/'на 100 тыс'!$C12*1.502</f>
        <v>73.83556593339068</v>
      </c>
      <c r="V12" s="8">
        <f>абс!T12*100000/'на 100 тыс'!$B12*1.502</f>
        <v>54.28261655222262</v>
      </c>
      <c r="W12" s="21">
        <f>абс!U12*100000/'на 100 тыс'!$C12*1.502</f>
        <v>18.45889148334767</v>
      </c>
      <c r="X12" s="12" t="s">
        <v>6</v>
      </c>
      <c r="Y12" s="7">
        <f>абс!W12*100000/'на 100 тыс'!$B12*1.502</f>
        <v>199.03626069148297</v>
      </c>
      <c r="Z12" s="8">
        <f>абс!X12*100000/'на 100 тыс'!$C12*1.502</f>
        <v>350.71893818360576</v>
      </c>
      <c r="AA12" s="8">
        <f>абс!Y12*100000/'на 100 тыс'!$B12*1.502</f>
        <v>18.09420551740754</v>
      </c>
      <c r="AB12" s="8">
        <f>абс!Z12*100000/'на 100 тыс'!$C12*1.502</f>
        <v>0</v>
      </c>
      <c r="AC12" s="8">
        <f>абс!AA12*100000/'на 100 тыс'!$B12*1.502</f>
        <v>36.18841103481508</v>
      </c>
      <c r="AD12" s="21">
        <f>абс!AB12*100000/'на 100 тыс'!$C12*1.502</f>
        <v>73.83556593339068</v>
      </c>
      <c r="AE12" s="7">
        <f>абс!AC12*100000/'на 100 тыс'!$B12*1.502</f>
        <v>72.37682206963017</v>
      </c>
      <c r="AF12" s="21">
        <f>абс!AD12*100000/'на 100 тыс'!$C12*1.502</f>
        <v>129.21224038343368</v>
      </c>
      <c r="AG12" s="7">
        <f>абс!AE12*100000/'на 100 тыс'!$B12*1.502</f>
        <v>36.18841103481508</v>
      </c>
      <c r="AH12" s="21">
        <f>абс!AF12*100000/'на 100 тыс'!$C12*1.502</f>
        <v>110.75334890008601</v>
      </c>
      <c r="AI12" s="7">
        <f>абс!AG12*100000/'на 100 тыс'!$B12*1.502</f>
        <v>271.4130827611131</v>
      </c>
      <c r="AJ12" s="21">
        <f>абс!AH12*100000/'на 100 тыс'!$C12*1.502</f>
        <v>369.1778296669534</v>
      </c>
      <c r="AK12" s="7">
        <f>абс!AI12*100000/'на 100 тыс'!$B12*1.502</f>
        <v>90.4710275870377</v>
      </c>
      <c r="AL12" s="21">
        <f>абс!AJ12*100000/'на 100 тыс'!$C12*1.502</f>
        <v>73.83556593339068</v>
      </c>
      <c r="AM12" s="13">
        <f>абс!AK12*100000/'на 100 тыс'!$B12*1.502</f>
        <v>90.4710275870377</v>
      </c>
      <c r="AN12" s="36">
        <f>абс!AL12*100000/'на 100 тыс'!$C12*1.502</f>
        <v>55.376674450043005</v>
      </c>
      <c r="AO12" s="7">
        <f>абс!AM12*100000/'на 100 тыс'!$B12*1.502</f>
        <v>0</v>
      </c>
      <c r="AP12" s="21">
        <f>абс!AN12*100000/'на 100 тыс'!$C12*1.502</f>
        <v>36.91778296669534</v>
      </c>
    </row>
    <row r="13" spans="1:42" ht="12.75">
      <c r="A13" s="3" t="s">
        <v>7</v>
      </c>
      <c r="B13" s="192">
        <v>12073</v>
      </c>
      <c r="C13" s="95">
        <v>11943</v>
      </c>
      <c r="D13" s="141">
        <f>абс!B13*100000/'на 100 тыс'!$B13*1.502</f>
        <v>199.05574422264556</v>
      </c>
      <c r="E13" s="138">
        <f>абс!C13*100000/'на 100 тыс'!$C13*1.502</f>
        <v>176.06966423846606</v>
      </c>
      <c r="F13" s="138">
        <f>абс!D13*100000/'на 100 тыс'!$B13*1.502</f>
        <v>199.05574422264556</v>
      </c>
      <c r="G13" s="142">
        <f>абс!E13*100000/'на 100 тыс'!$C13*1.502</f>
        <v>176.06966423846606</v>
      </c>
      <c r="H13" s="13">
        <f>абс!F13*100000/'на 100 тыс'!$B13*1.502</f>
        <v>422.9934564731218</v>
      </c>
      <c r="I13" s="8">
        <f>абс!G13*100000/'на 100 тыс'!$C13*1.502</f>
        <v>490.47977895001253</v>
      </c>
      <c r="J13" s="8">
        <f>абс!H13*100000/'на 100 тыс'!$B13*1.502</f>
        <v>161.7327921808995</v>
      </c>
      <c r="K13" s="8">
        <f>абс!I13*100000/'на 100 тыс'!$C13*1.502</f>
        <v>301.83371012308464</v>
      </c>
      <c r="L13" s="8">
        <f>абс!J13*100000/'на 100 тыс'!$B13*1.502</f>
        <v>49.76393605566139</v>
      </c>
      <c r="M13" s="8">
        <f>абс!K13*100000/'на 100 тыс'!$C13*1.502</f>
        <v>25.15280917692372</v>
      </c>
      <c r="N13" s="8">
        <f>абс!L13*100000/'на 100 тыс'!$B13*1.502</f>
        <v>186.61476020873022</v>
      </c>
      <c r="O13" s="8">
        <f>абс!M13*100000/'на 100 тыс'!$C13*1.502</f>
        <v>163.49325965000418</v>
      </c>
      <c r="P13" s="8">
        <f>абс!N13*100000/'на 100 тыс'!$B13*1.502</f>
        <v>136.85082415306883</v>
      </c>
      <c r="Q13" s="36">
        <f>абс!O13*100000/'на 100 тыс'!$C13*1.502</f>
        <v>138.34045047308047</v>
      </c>
      <c r="R13" s="9">
        <f>абс!P13*100000/'на 100 тыс'!$B13*1.502</f>
        <v>24.881968027830695</v>
      </c>
      <c r="S13" s="160">
        <f>абс!Q13*100000/'на 100 тыс'!$C13*1.502</f>
        <v>0</v>
      </c>
      <c r="T13" s="13">
        <f>абс!R13*100000/'на 100 тыс'!$B13*1.502</f>
        <v>111.96885612523813</v>
      </c>
      <c r="U13" s="8">
        <f>абс!S13*100000/'на 100 тыс'!$C13*1.502</f>
        <v>62.8820229423093</v>
      </c>
      <c r="V13" s="8">
        <f>абс!T13*100000/'на 100 тыс'!$B13*1.502</f>
        <v>12.440984013915347</v>
      </c>
      <c r="W13" s="21">
        <f>абс!U13*100000/'на 100 тыс'!$C13*1.502</f>
        <v>12.57640458846186</v>
      </c>
      <c r="X13" s="12" t="s">
        <v>7</v>
      </c>
      <c r="Y13" s="7">
        <f>абс!W13*100000/'на 100 тыс'!$B13*1.502</f>
        <v>223.93771225047627</v>
      </c>
      <c r="Z13" s="8">
        <f>абс!X13*100000/'на 100 тыс'!$C13*1.502</f>
        <v>150.91685506154232</v>
      </c>
      <c r="AA13" s="8">
        <f>абс!Y13*100000/'на 100 тыс'!$B13*1.502</f>
        <v>37.32295204174605</v>
      </c>
      <c r="AB13" s="8">
        <f>абс!Z13*100000/'на 100 тыс'!$C13*1.502</f>
        <v>0</v>
      </c>
      <c r="AC13" s="8">
        <f>абс!AA13*100000/'на 100 тыс'!$B13*1.502</f>
        <v>74.6459040834921</v>
      </c>
      <c r="AD13" s="21">
        <f>абс!AB13*100000/'на 100 тыс'!$C13*1.502</f>
        <v>37.72921376538558</v>
      </c>
      <c r="AE13" s="7">
        <f>абс!AC13*100000/'на 100 тыс'!$B13*1.502</f>
        <v>87.08688809740744</v>
      </c>
      <c r="AF13" s="21">
        <f>абс!AD13*100000/'на 100 тыс'!$C13*1.502</f>
        <v>75.45842753077116</v>
      </c>
      <c r="AG13" s="7">
        <f>абс!AE13*100000/'на 100 тыс'!$B13*1.502</f>
        <v>12.440984013915347</v>
      </c>
      <c r="AH13" s="21">
        <f>абс!AF13*100000/'на 100 тыс'!$C13*1.502</f>
        <v>25.15280917692372</v>
      </c>
      <c r="AI13" s="7">
        <f>абс!AG13*100000/'на 100 тыс'!$B13*1.502</f>
        <v>74.6459040834921</v>
      </c>
      <c r="AJ13" s="21">
        <f>абс!AH13*100000/'на 100 тыс'!$C13*1.502</f>
        <v>213.79887800385163</v>
      </c>
      <c r="AK13" s="7">
        <f>абс!AI13*100000/'на 100 тыс'!$B13*1.502</f>
        <v>74.6459040834921</v>
      </c>
      <c r="AL13" s="21">
        <f>абс!AJ13*100000/'на 100 тыс'!$C13*1.502</f>
        <v>113.18764129615674</v>
      </c>
      <c r="AM13" s="13">
        <f>абс!AK13*100000/'на 100 тыс'!$B13*1.502</f>
        <v>74.6459040834921</v>
      </c>
      <c r="AN13" s="36">
        <f>абс!AL13*100000/'на 100 тыс'!$C13*1.502</f>
        <v>100.61123670769489</v>
      </c>
      <c r="AO13" s="7">
        <f>абс!AM13*100000/'на 100 тыс'!$B13*1.502</f>
        <v>37.32295204174605</v>
      </c>
      <c r="AP13" s="21">
        <f>абс!AN13*100000/'на 100 тыс'!$C13*1.502</f>
        <v>12.57640458846186</v>
      </c>
    </row>
    <row r="14" spans="1:42" ht="12.75">
      <c r="A14" s="3" t="s">
        <v>8</v>
      </c>
      <c r="B14" s="192">
        <v>74680</v>
      </c>
      <c r="C14" s="95">
        <v>75902</v>
      </c>
      <c r="D14" s="141">
        <f>абс!B14*100000/'на 100 тыс'!$B14*1.502</f>
        <v>172.96732726298876</v>
      </c>
      <c r="E14" s="138">
        <f>абс!C14*100000/'на 100 тыс'!$C14*1.502</f>
        <v>138.5207240915918</v>
      </c>
      <c r="F14" s="138">
        <f>абс!D14*100000/'на 100 тыс'!$B14*1.502</f>
        <v>170.95607927155865</v>
      </c>
      <c r="G14" s="142">
        <f>абс!E14*100000/'на 100 тыс'!$C14*1.502</f>
        <v>136.54185660456906</v>
      </c>
      <c r="H14" s="13">
        <f>абс!F14*100000/'на 100 тыс'!$B14*1.502</f>
        <v>474.65452597750397</v>
      </c>
      <c r="I14" s="8">
        <f>абс!G14*100000/'на 100 тыс'!$C14*1.502</f>
        <v>431.3931121709573</v>
      </c>
      <c r="J14" s="8">
        <f>абс!H14*100000/'на 100 тыс'!$B14*1.502</f>
        <v>319.78843063738617</v>
      </c>
      <c r="K14" s="8">
        <f>абс!I14*100000/'на 100 тыс'!$C14*1.502</f>
        <v>241.42183341677423</v>
      </c>
      <c r="L14" s="8">
        <f>абс!J14*100000/'на 100 тыс'!$B14*1.502</f>
        <v>20.112479914301016</v>
      </c>
      <c r="M14" s="8">
        <f>абс!K14*100000/'на 100 тыс'!$C14*1.502</f>
        <v>31.661879792363838</v>
      </c>
      <c r="N14" s="8">
        <f>абс!L14*100000/'на 100 тыс'!$B14*1.502</f>
        <v>80.44991965720406</v>
      </c>
      <c r="O14" s="8">
        <f>абс!M14*100000/'на 100 тыс'!$C14*1.502</f>
        <v>118.73204922136439</v>
      </c>
      <c r="P14" s="8">
        <f>абс!N14*100000/'на 100 тыс'!$B14*1.502</f>
        <v>62.34868773433315</v>
      </c>
      <c r="Q14" s="36">
        <f>абс!O14*100000/'на 100 тыс'!$C14*1.502</f>
        <v>75.19696450686412</v>
      </c>
      <c r="R14" s="9">
        <f>абс!P14*100000/'на 100 тыс'!$B14*1.502</f>
        <v>2.0112479914301016</v>
      </c>
      <c r="S14" s="160">
        <f>абс!Q14*100000/'на 100 тыс'!$C14*1.502</f>
        <v>0</v>
      </c>
      <c r="T14" s="13">
        <f>абс!R14*100000/'на 100 тыс'!$B14*1.502</f>
        <v>56.314943760042844</v>
      </c>
      <c r="U14" s="8">
        <f>абс!S14*100000/'на 100 тыс'!$C14*1.502</f>
        <v>37.59848225343206</v>
      </c>
      <c r="V14" s="8">
        <f>абс!T14*100000/'на 100 тыс'!$B14*1.502</f>
        <v>26.146223888591326</v>
      </c>
      <c r="W14" s="21">
        <f>абс!U14*100000/'на 100 тыс'!$C14*1.502</f>
        <v>11.87320492213644</v>
      </c>
      <c r="X14" s="12" t="s">
        <v>8</v>
      </c>
      <c r="Y14" s="7">
        <f>абс!W14*100000/'на 100 тыс'!$B14*1.502</f>
        <v>96.53990358864489</v>
      </c>
      <c r="Z14" s="8">
        <f>абс!X14*100000/'на 100 тыс'!$C14*1.502</f>
        <v>126.64751916945535</v>
      </c>
      <c r="AA14" s="8">
        <f>абс!Y14*100000/'на 100 тыс'!$B14*1.502</f>
        <v>0</v>
      </c>
      <c r="AB14" s="8">
        <f>абс!Z14*100000/'на 100 тыс'!$C14*1.502</f>
        <v>13.852072409159181</v>
      </c>
      <c r="AC14" s="8">
        <f>абс!AA14*100000/'на 100 тыс'!$B14*1.502</f>
        <v>38.213711837171935</v>
      </c>
      <c r="AD14" s="21">
        <f>абс!AB14*100000/'на 100 тыс'!$C14*1.502</f>
        <v>19.788674870227396</v>
      </c>
      <c r="AE14" s="7">
        <f>абс!AC14*100000/'на 100 тыс'!$B14*1.502</f>
        <v>48.269951794322445</v>
      </c>
      <c r="AF14" s="21">
        <f>абс!AD14*100000/'на 100 тыс'!$C14*1.502</f>
        <v>73.21809701984138</v>
      </c>
      <c r="AG14" s="7">
        <f>абс!AE14*100000/'на 100 тыс'!$B14*1.502</f>
        <v>4.022495982860203</v>
      </c>
      <c r="AH14" s="21">
        <f>абс!AF14*100000/'на 100 тыс'!$C14*1.502</f>
        <v>7.915469948090959</v>
      </c>
      <c r="AI14" s="7">
        <f>абс!AG14*100000/'на 100 тыс'!$B14*1.502</f>
        <v>94.52865559721478</v>
      </c>
      <c r="AJ14" s="21">
        <f>абс!AH14*100000/'на 100 тыс'!$C14*1.502</f>
        <v>112.79544676029617</v>
      </c>
      <c r="AK14" s="7">
        <f>абс!AI14*100000/'на 100 тыс'!$B14*1.502</f>
        <v>40.22495982860203</v>
      </c>
      <c r="AL14" s="21">
        <f>абс!AJ14*100000/'на 100 тыс'!$C14*1.502</f>
        <v>37.59848225343206</v>
      </c>
      <c r="AM14" s="13">
        <f>абс!AK14*100000/'на 100 тыс'!$B14*1.502</f>
        <v>18.101231922870916</v>
      </c>
      <c r="AN14" s="36">
        <f>абс!AL14*100000/'на 100 тыс'!$C14*1.502</f>
        <v>21.76754235725014</v>
      </c>
      <c r="AO14" s="7">
        <f>абс!AM14*100000/'на 100 тыс'!$B14*1.502</f>
        <v>12.067487948580611</v>
      </c>
      <c r="AP14" s="21">
        <f>абс!AN14*100000/'на 100 тыс'!$C14*1.502</f>
        <v>9.894337435113698</v>
      </c>
    </row>
    <row r="15" spans="1:42" ht="12.75">
      <c r="A15" s="3" t="s">
        <v>9</v>
      </c>
      <c r="B15" s="192">
        <v>36822</v>
      </c>
      <c r="C15" s="95">
        <v>36494</v>
      </c>
      <c r="D15" s="141">
        <f>абс!B15*100000/'на 100 тыс'!$B15*1.502</f>
        <v>224.34957362446366</v>
      </c>
      <c r="E15" s="138">
        <f>абс!C15*100000/'на 100 тыс'!$C15*1.502</f>
        <v>205.7872526990738</v>
      </c>
      <c r="F15" s="138">
        <f>абс!D15*100000/'на 100 тыс'!$B15*1.502</f>
        <v>224.34957362446366</v>
      </c>
      <c r="G15" s="142">
        <f>абс!E15*100000/'на 100 тыс'!$C15*1.502</f>
        <v>205.7872526990738</v>
      </c>
      <c r="H15" s="13">
        <f>абс!F15*100000/'на 100 тыс'!$B15*1.502</f>
        <v>448.6991472489273</v>
      </c>
      <c r="I15" s="8">
        <f>абс!G15*100000/'на 100 тыс'!$C15*1.502</f>
        <v>473.3106812078698</v>
      </c>
      <c r="J15" s="8">
        <f>абс!H15*100000/'на 100 тыс'!$B15*1.502</f>
        <v>240.66590625169738</v>
      </c>
      <c r="K15" s="8">
        <f>абс!I15*100000/'на 100 тыс'!$C15*1.502</f>
        <v>234.59746807694415</v>
      </c>
      <c r="L15" s="8">
        <f>абс!J15*100000/'на 100 тыс'!$B15*1.502</f>
        <v>28.55358209765901</v>
      </c>
      <c r="M15" s="8">
        <f>абс!K15*100000/'на 100 тыс'!$C15*1.502</f>
        <v>24.69447032388886</v>
      </c>
      <c r="N15" s="8">
        <f>абс!L15*100000/'на 100 тыс'!$B15*1.502</f>
        <v>142.76791048829506</v>
      </c>
      <c r="O15" s="8">
        <f>абс!M15*100000/'на 100 тыс'!$C15*1.502</f>
        <v>172.861292267222</v>
      </c>
      <c r="P15" s="8">
        <f>абс!N15*100000/'на 100 тыс'!$B15*1.502</f>
        <v>85.66074629297702</v>
      </c>
      <c r="Q15" s="36">
        <f>абс!O15*100000/'на 100 тыс'!$C15*1.502</f>
        <v>94.66213624157395</v>
      </c>
      <c r="R15" s="9">
        <f>абс!P15*100000/'на 100 тыс'!$B15*1.502</f>
        <v>4.07908315680843</v>
      </c>
      <c r="S15" s="160">
        <f>абс!Q15*100000/'на 100 тыс'!$C15*1.502</f>
        <v>12.34723516194443</v>
      </c>
      <c r="T15" s="13">
        <f>абс!R15*100000/'на 100 тыс'!$B15*1.502</f>
        <v>69.34441366574332</v>
      </c>
      <c r="U15" s="8">
        <f>абс!S15*100000/'на 100 тыс'!$C15*1.502</f>
        <v>82.31490107962954</v>
      </c>
      <c r="V15" s="8">
        <f>абс!T15*100000/'на 100 тыс'!$B15*1.502</f>
        <v>28.55358209765901</v>
      </c>
      <c r="W15" s="21">
        <f>абс!U15*100000/'на 100 тыс'!$C15*1.502</f>
        <v>12.34723516194443</v>
      </c>
      <c r="X15" s="12" t="s">
        <v>9</v>
      </c>
      <c r="Y15" s="7">
        <f>абс!W15*100000/'на 100 тыс'!$B15*1.502</f>
        <v>187.63782521318777</v>
      </c>
      <c r="Z15" s="8">
        <f>абс!X15*100000/'на 100 тыс'!$C15*1.502</f>
        <v>181.09278237518498</v>
      </c>
      <c r="AA15" s="8">
        <f>абс!Y15*100000/'на 100 тыс'!$B15*1.502</f>
        <v>16.31633262723372</v>
      </c>
      <c r="AB15" s="8">
        <f>абс!Z15*100000/'на 100 тыс'!$C15*1.502</f>
        <v>4.115745053981477</v>
      </c>
      <c r="AC15" s="8">
        <f>абс!AA15*100000/'на 100 тыс'!$B15*1.502</f>
        <v>53.02808103850959</v>
      </c>
      <c r="AD15" s="21">
        <f>абс!AB15*100000/'на 100 тыс'!$C15*1.502</f>
        <v>61.73617580972214</v>
      </c>
      <c r="AE15" s="7">
        <f>абс!AC15*100000/'на 100 тыс'!$B15*1.502</f>
        <v>61.18624735212645</v>
      </c>
      <c r="AF15" s="21">
        <f>абс!AD15*100000/'на 100 тыс'!$C15*1.502</f>
        <v>86.430646133611</v>
      </c>
      <c r="AG15" s="7">
        <f>абс!AE15*100000/'на 100 тыс'!$B15*1.502</f>
        <v>57.10716419531802</v>
      </c>
      <c r="AH15" s="21">
        <f>абс!AF15*100000/'на 100 тыс'!$C15*1.502</f>
        <v>218.13448786101824</v>
      </c>
      <c r="AI15" s="7">
        <f>абс!AG15*100000/'на 100 тыс'!$B15*1.502</f>
        <v>134.60974417467818</v>
      </c>
      <c r="AJ15" s="21">
        <f>абс!AH15*100000/'на 100 тыс'!$C15*1.502</f>
        <v>49.38894064777772</v>
      </c>
      <c r="AK15" s="7">
        <f>абс!AI15*100000/'на 100 тыс'!$B15*1.502</f>
        <v>57.10716419531802</v>
      </c>
      <c r="AL15" s="21">
        <f>абс!AJ15*100000/'на 100 тыс'!$C15*1.502</f>
        <v>61.73617580972214</v>
      </c>
      <c r="AM15" s="13">
        <f>абс!AK15*100000/'на 100 тыс'!$B15*1.502</f>
        <v>28.55358209765901</v>
      </c>
      <c r="AN15" s="36">
        <f>абс!AL15*100000/'на 100 тыс'!$C15*1.502</f>
        <v>37.04170548583329</v>
      </c>
      <c r="AO15" s="7">
        <f>абс!AM15*100000/'на 100 тыс'!$B15*1.502</f>
        <v>85.66074629297702</v>
      </c>
      <c r="AP15" s="21">
        <f>абс!AN15*100000/'на 100 тыс'!$C15*1.502</f>
        <v>94.66213624157395</v>
      </c>
    </row>
    <row r="16" spans="1:42" ht="12.75">
      <c r="A16" s="3" t="s">
        <v>10</v>
      </c>
      <c r="B16" s="192">
        <v>16933</v>
      </c>
      <c r="C16" s="95">
        <v>16676</v>
      </c>
      <c r="D16" s="141">
        <f>абс!B16*100000/'на 100 тыс'!$B16*1.502</f>
        <v>186.27532038032246</v>
      </c>
      <c r="E16" s="138">
        <f>абс!C16*100000/'на 100 тыс'!$C16*1.502</f>
        <v>288.2225953466059</v>
      </c>
      <c r="F16" s="138">
        <f>абс!D16*100000/'на 100 тыс'!$B16*1.502</f>
        <v>186.27532038032246</v>
      </c>
      <c r="G16" s="142">
        <f>абс!E16*100000/'на 100 тыс'!$C16*1.502</f>
        <v>288.2225953466059</v>
      </c>
      <c r="H16" s="13">
        <f>абс!F16*100000/'на 100 тыс'!$B16*1.502</f>
        <v>620.9177346010748</v>
      </c>
      <c r="I16" s="8">
        <f>абс!G16*100000/'на 100 тыс'!$C16*1.502</f>
        <v>558.4312784840489</v>
      </c>
      <c r="J16" s="8">
        <f>абс!H16*100000/'на 100 тыс'!$B16*1.502</f>
        <v>266.1076005433178</v>
      </c>
      <c r="K16" s="8">
        <f>абс!I16*100000/'на 100 тыс'!$C16*1.502</f>
        <v>252.19477092828018</v>
      </c>
      <c r="L16" s="8">
        <f>абс!J16*100000/'на 100 тыс'!$B16*1.502</f>
        <v>35.481013405775705</v>
      </c>
      <c r="M16" s="8">
        <f>абс!K16*100000/'на 100 тыс'!$C16*1.502</f>
        <v>18.013912209162868</v>
      </c>
      <c r="N16" s="8">
        <f>абс!L16*100000/'на 100 тыс'!$B16*1.502</f>
        <v>159.66456032599066</v>
      </c>
      <c r="O16" s="8">
        <f>абс!M16*100000/'на 100 тыс'!$C16*1.502</f>
        <v>144.11129767330294</v>
      </c>
      <c r="P16" s="8">
        <f>абс!N16*100000/'на 100 тыс'!$B16*1.502</f>
        <v>106.44304021732712</v>
      </c>
      <c r="Q16" s="36">
        <f>абс!O16*100000/'на 100 тыс'!$C16*1.502</f>
        <v>54.0417366274886</v>
      </c>
      <c r="R16" s="9">
        <f>абс!P16*100000/'на 100 тыс'!$B16*1.502</f>
        <v>0</v>
      </c>
      <c r="S16" s="160">
        <f>абс!Q16*100000/'на 100 тыс'!$C16*1.502</f>
        <v>9.006956104581434</v>
      </c>
      <c r="T16" s="13">
        <f>абс!R16*100000/'на 100 тыс'!$B16*1.502</f>
        <v>53.22152010866356</v>
      </c>
      <c r="U16" s="8">
        <f>абс!S16*100000/'на 100 тыс'!$C16*1.502</f>
        <v>45.03478052290718</v>
      </c>
      <c r="V16" s="8">
        <f>абс!T16*100000/'на 100 тыс'!$B16*1.502</f>
        <v>8.870253351443926</v>
      </c>
      <c r="W16" s="21">
        <f>абс!U16*100000/'на 100 тыс'!$C16*1.502</f>
        <v>9.006956104581434</v>
      </c>
      <c r="X16" s="12" t="s">
        <v>10</v>
      </c>
      <c r="Y16" s="7">
        <f>абс!W16*100000/'на 100 тыс'!$B16*1.502</f>
        <v>257.2373471918738</v>
      </c>
      <c r="Z16" s="8">
        <f>абс!X16*100000/'на 100 тыс'!$C16*1.502</f>
        <v>234.18085871911728</v>
      </c>
      <c r="AA16" s="8">
        <f>абс!Y16*100000/'на 100 тыс'!$B16*1.502</f>
        <v>17.740506702887853</v>
      </c>
      <c r="AB16" s="8">
        <f>абс!Z16*100000/'на 100 тыс'!$C16*1.502</f>
        <v>0</v>
      </c>
      <c r="AC16" s="8">
        <f>абс!AA16*100000/'на 100 тыс'!$B16*1.502</f>
        <v>97.5727868658832</v>
      </c>
      <c r="AD16" s="21">
        <f>абс!AB16*100000/'на 100 тыс'!$C16*1.502</f>
        <v>54.0417366274886</v>
      </c>
      <c r="AE16" s="7">
        <f>абс!AC16*100000/'на 100 тыс'!$B16*1.502</f>
        <v>212.88608043465425</v>
      </c>
      <c r="AF16" s="21">
        <f>абс!AD16*100000/'на 100 тыс'!$C16*1.502</f>
        <v>153.1182537778844</v>
      </c>
      <c r="AG16" s="7">
        <f>абс!AE16*100000/'на 100 тыс'!$B16*1.502</f>
        <v>124.18354692021497</v>
      </c>
      <c r="AH16" s="21">
        <f>абс!AF16*100000/'на 100 тыс'!$C16*1.502</f>
        <v>135.1043415687215</v>
      </c>
      <c r="AI16" s="7">
        <f>абс!AG16*100000/'на 100 тыс'!$B16*1.502</f>
        <v>133.0538002716589</v>
      </c>
      <c r="AJ16" s="21">
        <f>абс!AH16*100000/'на 100 тыс'!$C16*1.502</f>
        <v>144.11129767330294</v>
      </c>
      <c r="AK16" s="7">
        <f>абс!AI16*100000/'на 100 тыс'!$B16*1.502</f>
        <v>106.44304021732712</v>
      </c>
      <c r="AL16" s="21">
        <f>абс!AJ16*100000/'на 100 тыс'!$C16*1.502</f>
        <v>135.1043415687215</v>
      </c>
      <c r="AM16" s="13">
        <f>абс!AK16*100000/'на 100 тыс'!$B16*1.502</f>
        <v>97.5727868658832</v>
      </c>
      <c r="AN16" s="36">
        <f>абс!AL16*100000/'на 100 тыс'!$C16*1.502</f>
        <v>135.1043415687215</v>
      </c>
      <c r="AO16" s="7">
        <f>абс!AM16*100000/'на 100 тыс'!$B16*1.502</f>
        <v>53.22152010866356</v>
      </c>
      <c r="AP16" s="21">
        <f>абс!AN16*100000/'на 100 тыс'!$C16*1.502</f>
        <v>81.0626049412329</v>
      </c>
    </row>
    <row r="17" spans="1:42" ht="12" customHeight="1">
      <c r="A17" s="3" t="s">
        <v>11</v>
      </c>
      <c r="B17" s="192">
        <v>10873</v>
      </c>
      <c r="C17" s="95">
        <v>10646</v>
      </c>
      <c r="D17" s="141">
        <f>абс!B17*100000/'на 100 тыс'!$B17*1.502</f>
        <v>151.9543824151568</v>
      </c>
      <c r="E17" s="138">
        <f>абс!C17*100000/'на 100 тыс'!$C17*1.502</f>
        <v>169.30302461018223</v>
      </c>
      <c r="F17" s="138">
        <f>абс!D17*100000/'на 100 тыс'!$B17*1.502</f>
        <v>151.9543824151568</v>
      </c>
      <c r="G17" s="142">
        <f>абс!E17*100000/'на 100 тыс'!$C17*1.502</f>
        <v>169.30302461018223</v>
      </c>
      <c r="H17" s="13">
        <f>абс!F17*100000/'на 100 тыс'!$B17*1.502</f>
        <v>483.49121677549897</v>
      </c>
      <c r="I17" s="8">
        <f>абс!G17*100000/'на 100 тыс'!$C17*1.502</f>
        <v>465.58331767800115</v>
      </c>
      <c r="J17" s="8">
        <f>абс!H17*100000/'на 100 тыс'!$B17*1.502</f>
        <v>262.4666605352708</v>
      </c>
      <c r="K17" s="8">
        <f>абс!I17*100000/'на 100 тыс'!$C17*1.502</f>
        <v>183.41160999436408</v>
      </c>
      <c r="L17" s="8">
        <f>абс!J17*100000/'на 100 тыс'!$B17*1.502</f>
        <v>41.44210429504277</v>
      </c>
      <c r="M17" s="8">
        <f>абс!K17*100000/'на 100 тыс'!$C17*1.502</f>
        <v>28.217170768363705</v>
      </c>
      <c r="N17" s="8">
        <f>абс!L17*100000/'на 100 тыс'!$B17*1.502</f>
        <v>110.51227812011403</v>
      </c>
      <c r="O17" s="8">
        <f>абс!M17*100000/'на 100 тыс'!$C17*1.502</f>
        <v>70.54292692090927</v>
      </c>
      <c r="P17" s="8">
        <f>абс!N17*100000/'на 100 тыс'!$B17*1.502</f>
        <v>110.51227812011403</v>
      </c>
      <c r="Q17" s="36">
        <f>абс!O17*100000/'на 100 тыс'!$C17*1.502</f>
        <v>42.32575615254556</v>
      </c>
      <c r="R17" s="9">
        <f>абс!P17*100000/'на 100 тыс'!$B17*1.502</f>
        <v>13.814034765014254</v>
      </c>
      <c r="S17" s="160">
        <f>абс!Q17*100000/'на 100 тыс'!$C17*1.502</f>
        <v>0</v>
      </c>
      <c r="T17" s="13">
        <f>абс!R17*100000/'на 100 тыс'!$B17*1.502</f>
        <v>55.256139060057016</v>
      </c>
      <c r="U17" s="8">
        <f>абс!S17*100000/'на 100 тыс'!$C17*1.502</f>
        <v>42.32575615254556</v>
      </c>
      <c r="V17" s="8">
        <f>абс!T17*100000/'на 100 тыс'!$B17*1.502</f>
        <v>0</v>
      </c>
      <c r="W17" s="21">
        <f>абс!U17*100000/'на 100 тыс'!$C17*1.502</f>
        <v>0</v>
      </c>
      <c r="X17" s="12" t="s">
        <v>11</v>
      </c>
      <c r="Y17" s="7">
        <f>абс!W17*100000/'на 100 тыс'!$B17*1.502</f>
        <v>248.65262577025658</v>
      </c>
      <c r="Z17" s="8">
        <f>абс!X17*100000/'на 100 тыс'!$C17*1.502</f>
        <v>98.76009768927297</v>
      </c>
      <c r="AA17" s="8">
        <f>абс!Y17*100000/'на 100 тыс'!$B17*1.502</f>
        <v>13.814034765014254</v>
      </c>
      <c r="AB17" s="8">
        <f>абс!Z17*100000/'на 100 тыс'!$C17*1.502</f>
        <v>0</v>
      </c>
      <c r="AC17" s="8">
        <f>абс!AA17*100000/'на 100 тыс'!$B17*1.502</f>
        <v>110.51227812011403</v>
      </c>
      <c r="AD17" s="21">
        <f>абс!AB17*100000/'на 100 тыс'!$C17*1.502</f>
        <v>28.217170768363705</v>
      </c>
      <c r="AE17" s="7">
        <f>абс!AC17*100000/'на 100 тыс'!$B17*1.502</f>
        <v>69.07017382507128</v>
      </c>
      <c r="AF17" s="21">
        <f>абс!AD17*100000/'на 100 тыс'!$C17*1.502</f>
        <v>28.217170768363705</v>
      </c>
      <c r="AG17" s="7">
        <f>абс!AE17*100000/'на 100 тыс'!$B17*1.502</f>
        <v>151.9543824151568</v>
      </c>
      <c r="AH17" s="21">
        <f>абс!AF17*100000/'на 100 тыс'!$C17*1.502</f>
        <v>155.19443922600038</v>
      </c>
      <c r="AI17" s="7">
        <f>абс!AG17*100000/'на 100 тыс'!$B17*1.502</f>
        <v>96.69824335509979</v>
      </c>
      <c r="AJ17" s="21">
        <f>абс!AH17*100000/'на 100 тыс'!$C17*1.502</f>
        <v>126.97726845763668</v>
      </c>
      <c r="AK17" s="7">
        <f>абс!AI17*100000/'на 100 тыс'!$B17*1.502</f>
        <v>69.07017382507128</v>
      </c>
      <c r="AL17" s="21">
        <f>абс!AJ17*100000/'на 100 тыс'!$C17*1.502</f>
        <v>112.86868307345482</v>
      </c>
      <c r="AM17" s="13">
        <f>абс!AK17*100000/'на 100 тыс'!$B17*1.502</f>
        <v>69.07017382507128</v>
      </c>
      <c r="AN17" s="36">
        <f>абс!AL17*100000/'на 100 тыс'!$C17*1.502</f>
        <v>98.76009768927297</v>
      </c>
      <c r="AO17" s="7">
        <f>абс!AM17*100000/'на 100 тыс'!$B17*1.502</f>
        <v>151.9543824151568</v>
      </c>
      <c r="AP17" s="21">
        <f>абс!AN17*100000/'на 100 тыс'!$C17*1.502</f>
        <v>155.19443922600038</v>
      </c>
    </row>
    <row r="18" spans="1:42" ht="12.75">
      <c r="A18" s="3" t="s">
        <v>12</v>
      </c>
      <c r="B18" s="192">
        <v>20421</v>
      </c>
      <c r="C18" s="95">
        <v>20170</v>
      </c>
      <c r="D18" s="141">
        <f>абс!B18*100000/'на 100 тыс'!$B18*1.502</f>
        <v>183.8793398952059</v>
      </c>
      <c r="E18" s="138">
        <f>абс!C18*100000/'на 100 тыс'!$C18*1.502</f>
        <v>282.9747149231532</v>
      </c>
      <c r="F18" s="138">
        <f>абс!D18*100000/'на 100 тыс'!$B18*1.502</f>
        <v>183.8793398952059</v>
      </c>
      <c r="G18" s="142">
        <f>абс!E18*100000/'на 100 тыс'!$C18*1.502</f>
        <v>282.9747149231532</v>
      </c>
      <c r="H18" s="13">
        <f>абс!F18*100000/'на 100 тыс'!$B18*1.502</f>
        <v>625.1897556437001</v>
      </c>
      <c r="I18" s="8">
        <f>абс!G18*100000/'на 100 тыс'!$C18*1.502</f>
        <v>551.0560237977194</v>
      </c>
      <c r="J18" s="8">
        <f>абс!H18*100000/'на 100 тыс'!$B18*1.502</f>
        <v>308.91729102394595</v>
      </c>
      <c r="K18" s="8">
        <f>абс!I18*100000/'на 100 тыс'!$C18*1.502</f>
        <v>305.31482399603374</v>
      </c>
      <c r="L18" s="8">
        <f>абс!J18*100000/'на 100 тыс'!$B18*1.502</f>
        <v>66.19656236227414</v>
      </c>
      <c r="M18" s="8">
        <f>абс!K18*100000/'на 100 тыс'!$C18*1.502</f>
        <v>37.233515121467526</v>
      </c>
      <c r="N18" s="8">
        <f>абс!L18*100000/'на 100 тыс'!$B18*1.502</f>
        <v>272.14142304490474</v>
      </c>
      <c r="O18" s="8">
        <f>абс!M18*100000/'на 100 тыс'!$C18*1.502</f>
        <v>171.2741695587506</v>
      </c>
      <c r="P18" s="8">
        <f>абс!N18*100000/'на 100 тыс'!$B18*1.502</f>
        <v>102.9724303413153</v>
      </c>
      <c r="Q18" s="36">
        <f>абс!O18*100000/'на 100 тыс'!$C18*1.502</f>
        <v>163.82746653445713</v>
      </c>
      <c r="R18" s="9">
        <f>абс!P18*100000/'на 100 тыс'!$B18*1.502</f>
        <v>7.355173595808237</v>
      </c>
      <c r="S18" s="160">
        <f>абс!Q18*100000/'на 100 тыс'!$C18*1.502</f>
        <v>7.446703024293505</v>
      </c>
      <c r="T18" s="13">
        <f>абс!R18*100000/'на 100 тыс'!$B18*1.502</f>
        <v>110.32760393712354</v>
      </c>
      <c r="U18" s="8">
        <f>абс!S18*100000/'на 100 тыс'!$C18*1.502</f>
        <v>52.12692117005453</v>
      </c>
      <c r="V18" s="8">
        <f>абс!T18*100000/'на 100 тыс'!$B18*1.502</f>
        <v>51.48621517065765</v>
      </c>
      <c r="W18" s="21">
        <f>абс!U18*100000/'на 100 тыс'!$C18*1.502</f>
        <v>7.446703024293505</v>
      </c>
      <c r="X18" s="12" t="s">
        <v>12</v>
      </c>
      <c r="Y18" s="7">
        <f>абс!W18*100000/'на 100 тыс'!$B18*1.502</f>
        <v>220.65520787424708</v>
      </c>
      <c r="Z18" s="8">
        <f>абс!X18*100000/'на 100 тыс'!$C18*1.502</f>
        <v>148.9340604858701</v>
      </c>
      <c r="AA18" s="8">
        <f>абс!Y18*100000/'на 100 тыс'!$B18*1.502</f>
        <v>22.06552078742471</v>
      </c>
      <c r="AB18" s="8">
        <f>абс!Z18*100000/'на 100 тыс'!$C18*1.502</f>
        <v>0</v>
      </c>
      <c r="AC18" s="8">
        <f>абс!AA18*100000/'на 100 тыс'!$B18*1.502</f>
        <v>73.55173595808236</v>
      </c>
      <c r="AD18" s="21">
        <f>абс!AB18*100000/'на 100 тыс'!$C18*1.502</f>
        <v>67.02032721864154</v>
      </c>
      <c r="AE18" s="7">
        <f>абс!AC18*100000/'на 100 тыс'!$B18*1.502</f>
        <v>102.9724303413153</v>
      </c>
      <c r="AF18" s="21">
        <f>абс!AD18*100000/'на 100 тыс'!$C18*1.502</f>
        <v>52.12692117005453</v>
      </c>
      <c r="AG18" s="7">
        <f>абс!AE18*100000/'на 100 тыс'!$B18*1.502</f>
        <v>51.48621517065765</v>
      </c>
      <c r="AH18" s="21">
        <f>абс!AF18*100000/'на 100 тыс'!$C18*1.502</f>
        <v>156.3807635101636</v>
      </c>
      <c r="AI18" s="7">
        <f>абс!AG18*100000/'на 100 тыс'!$B18*1.502</f>
        <v>0</v>
      </c>
      <c r="AJ18" s="21">
        <f>абс!AH18*100000/'на 100 тыс'!$C18*1.502</f>
        <v>14.89340604858701</v>
      </c>
      <c r="AK18" s="7">
        <f>абс!AI18*100000/'на 100 тыс'!$B18*1.502</f>
        <v>95.61725674550708</v>
      </c>
      <c r="AL18" s="21">
        <f>абс!AJ18*100000/'на 100 тыс'!$C18*1.502</f>
        <v>141.4873574615766</v>
      </c>
      <c r="AM18" s="13">
        <f>абс!AK18*100000/'на 100 тыс'!$B18*1.502</f>
        <v>88.26208314969884</v>
      </c>
      <c r="AN18" s="36">
        <f>абс!AL18*100000/'на 100 тыс'!$C18*1.502</f>
        <v>126.59395141298958</v>
      </c>
      <c r="AO18" s="7">
        <f>абс!AM18*100000/'на 100 тыс'!$B18*1.502</f>
        <v>7.355173595808237</v>
      </c>
      <c r="AP18" s="21">
        <f>абс!AN18*100000/'на 100 тыс'!$C18*1.502</f>
        <v>14.89340604858701</v>
      </c>
    </row>
    <row r="19" spans="1:42" ht="12.75">
      <c r="A19" s="3" t="s">
        <v>13</v>
      </c>
      <c r="B19" s="192">
        <v>18871</v>
      </c>
      <c r="C19" s="95">
        <v>18393</v>
      </c>
      <c r="D19" s="141">
        <f>абс!B19*100000/'на 100 тыс'!$B19*1.502</f>
        <v>159.18605267341425</v>
      </c>
      <c r="E19" s="138">
        <f>абс!C19*100000/'на 100 тыс'!$C19*1.502</f>
        <v>212.31990431142282</v>
      </c>
      <c r="F19" s="138">
        <f>абс!D19*100000/'на 100 тыс'!$B19*1.502</f>
        <v>159.18605267341425</v>
      </c>
      <c r="G19" s="142">
        <f>абс!E19*100000/'на 100 тыс'!$C19*1.502</f>
        <v>204.15375414559887</v>
      </c>
      <c r="H19" s="13">
        <f>абс!F19*100000/'на 100 тыс'!$B19*1.502</f>
        <v>588.9883948916327</v>
      </c>
      <c r="I19" s="8">
        <f>абс!G19*100000/'на 100 тыс'!$C19*1.502</f>
        <v>530.7997607785571</v>
      </c>
      <c r="J19" s="8">
        <f>абс!H19*100000/'на 100 тыс'!$B19*1.502</f>
        <v>238.77907901012136</v>
      </c>
      <c r="K19" s="8">
        <f>абс!I19*100000/'на 100 тыс'!$C19*1.502</f>
        <v>236.8183548088947</v>
      </c>
      <c r="L19" s="8">
        <f>абс!J19*100000/'на 100 тыс'!$B19*1.502</f>
        <v>15.918605267341423</v>
      </c>
      <c r="M19" s="8">
        <f>абс!K19*100000/'на 100 тыс'!$C19*1.502</f>
        <v>16.33230033164791</v>
      </c>
      <c r="N19" s="8">
        <f>абс!L19*100000/'на 100 тыс'!$B19*1.502</f>
        <v>230.81977637645065</v>
      </c>
      <c r="O19" s="8">
        <f>абс!M19*100000/'на 100 тыс'!$C19*1.502</f>
        <v>204.15375414559887</v>
      </c>
      <c r="P19" s="8">
        <f>абс!N19*100000/'на 100 тыс'!$B19*1.502</f>
        <v>119.38953950506068</v>
      </c>
      <c r="Q19" s="36">
        <f>абс!O19*100000/'на 100 тыс'!$C19*1.502</f>
        <v>106.15995215571141</v>
      </c>
      <c r="R19" s="9">
        <f>абс!P19*100000/'на 100 тыс'!$B19*1.502</f>
        <v>0</v>
      </c>
      <c r="S19" s="160">
        <f>абс!Q19*100000/'на 100 тыс'!$C19*1.502</f>
        <v>16.33230033164791</v>
      </c>
      <c r="T19" s="13">
        <f>абс!R19*100000/'на 100 тыс'!$B19*1.502</f>
        <v>167.14535530708494</v>
      </c>
      <c r="U19" s="8">
        <f>абс!S19*100000/'на 100 тыс'!$C19*1.502</f>
        <v>65.32920132659164</v>
      </c>
      <c r="V19" s="8">
        <f>абс!T19*100000/'на 100 тыс'!$B19*1.502</f>
        <v>55.715118435694976</v>
      </c>
      <c r="W19" s="21">
        <f>абс!U19*100000/'на 100 тыс'!$C19*1.502</f>
        <v>8.166150165823955</v>
      </c>
      <c r="X19" s="12" t="s">
        <v>13</v>
      </c>
      <c r="Y19" s="7">
        <f>абс!W19*100000/'на 100 тыс'!$B19*1.502</f>
        <v>159.18605267341425</v>
      </c>
      <c r="Z19" s="8">
        <f>абс!X19*100000/'на 100 тыс'!$C19*1.502</f>
        <v>204.15375414559887</v>
      </c>
      <c r="AA19" s="8">
        <f>абс!Y19*100000/'на 100 тыс'!$B19*1.502</f>
        <v>7.959302633670712</v>
      </c>
      <c r="AB19" s="8">
        <f>абс!Z19*100000/'на 100 тыс'!$C19*1.502</f>
        <v>16.33230033164791</v>
      </c>
      <c r="AC19" s="8">
        <f>абс!AA19*100000/'на 100 тыс'!$B19*1.502</f>
        <v>31.837210534682846</v>
      </c>
      <c r="AD19" s="21">
        <f>абс!AB19*100000/'на 100 тыс'!$C19*1.502</f>
        <v>73.4953514924156</v>
      </c>
      <c r="AE19" s="7">
        <f>абс!AC19*100000/'на 100 тыс'!$B19*1.502</f>
        <v>55.715118435694976</v>
      </c>
      <c r="AF19" s="21">
        <f>абс!AD19*100000/'на 100 тыс'!$C19*1.502</f>
        <v>48.99690099494373</v>
      </c>
      <c r="AG19" s="7">
        <f>абс!AE19*100000/'на 100 тыс'!$B19*1.502</f>
        <v>95.51163160404853</v>
      </c>
      <c r="AH19" s="21">
        <f>абс!AF19*100000/'на 100 тыс'!$C19*1.502</f>
        <v>106.15995215571141</v>
      </c>
      <c r="AI19" s="7">
        <f>абс!AG19*100000/'на 100 тыс'!$B19*1.502</f>
        <v>127.34884213873138</v>
      </c>
      <c r="AJ19" s="21">
        <f>абс!AH19*100000/'на 100 тыс'!$C19*1.502</f>
        <v>122.49225248735932</v>
      </c>
      <c r="AK19" s="7">
        <f>абс!AI19*100000/'на 100 тыс'!$B19*1.502</f>
        <v>127.34884213873138</v>
      </c>
      <c r="AL19" s="21">
        <f>абс!AJ19*100000/'на 100 тыс'!$C19*1.502</f>
        <v>122.49225248735932</v>
      </c>
      <c r="AM19" s="13">
        <f>абс!AK19*100000/'на 100 тыс'!$B19*1.502</f>
        <v>111.43023687138995</v>
      </c>
      <c r="AN19" s="36">
        <f>абс!AL19*100000/'на 100 тыс'!$C19*1.502</f>
        <v>114.32610232153537</v>
      </c>
      <c r="AO19" s="7">
        <f>абс!AM19*100000/'на 100 тыс'!$B19*1.502</f>
        <v>39.79651316835356</v>
      </c>
      <c r="AP19" s="21">
        <f>абс!AN19*100000/'на 100 тыс'!$C19*1.502</f>
        <v>57.16305116076769</v>
      </c>
    </row>
    <row r="20" spans="1:42" ht="12.75">
      <c r="A20" s="3" t="s">
        <v>14</v>
      </c>
      <c r="B20" s="192">
        <v>9441</v>
      </c>
      <c r="C20" s="95">
        <v>9293</v>
      </c>
      <c r="D20" s="141">
        <f>абс!B20*100000/'на 100 тыс'!$B20*1.502</f>
        <v>254.5493062175617</v>
      </c>
      <c r="E20" s="138">
        <f>абс!C20*100000/'на 100 тыс'!$C20*1.502</f>
        <v>242.44054664801465</v>
      </c>
      <c r="F20" s="138">
        <f>абс!D20*100000/'на 100 тыс'!$B20*1.502</f>
        <v>254.5493062175617</v>
      </c>
      <c r="G20" s="142">
        <f>абс!E20*100000/'на 100 тыс'!$C20*1.502</f>
        <v>242.44054664801465</v>
      </c>
      <c r="H20" s="13">
        <f>абс!F20*100000/'на 100 тыс'!$B20*1.502</f>
        <v>715.9199237368922</v>
      </c>
      <c r="I20" s="8">
        <f>абс!G20*100000/'на 100 тыс'!$C20*1.502</f>
        <v>759.6470461637791</v>
      </c>
      <c r="J20" s="8">
        <f>абс!H20*100000/'на 100 тыс'!$B20*1.502</f>
        <v>381.8239593263425</v>
      </c>
      <c r="K20" s="8">
        <f>абс!I20*100000/'на 100 тыс'!$C20*1.502</f>
        <v>274.76595286774995</v>
      </c>
      <c r="L20" s="8">
        <f>абс!J20*100000/'на 100 тыс'!$B20*1.502</f>
        <v>15.909331638597607</v>
      </c>
      <c r="M20" s="8">
        <f>абс!K20*100000/'на 100 тыс'!$C20*1.502</f>
        <v>32.325406219735285</v>
      </c>
      <c r="N20" s="8">
        <f>абс!L20*100000/'на 100 тыс'!$B20*1.502</f>
        <v>159.09331638597607</v>
      </c>
      <c r="O20" s="8">
        <f>абс!M20*100000/'на 100 тыс'!$C20*1.502</f>
        <v>258.6032497578823</v>
      </c>
      <c r="P20" s="8">
        <f>абс!N20*100000/'на 100 тыс'!$B20*1.502</f>
        <v>127.27465310878085</v>
      </c>
      <c r="Q20" s="36">
        <f>абс!O20*100000/'на 100 тыс'!$C20*1.502</f>
        <v>145.46432798880878</v>
      </c>
      <c r="R20" s="9">
        <f>абс!P20*100000/'на 100 тыс'!$B20*1.502</f>
        <v>0</v>
      </c>
      <c r="S20" s="160">
        <f>абс!Q20*100000/'на 100 тыс'!$C20*1.502</f>
        <v>0</v>
      </c>
      <c r="T20" s="13">
        <f>абс!R20*100000/'на 100 тыс'!$B20*1.502</f>
        <v>95.45598983158563</v>
      </c>
      <c r="U20" s="8">
        <f>абс!S20*100000/'на 100 тыс'!$C20*1.502</f>
        <v>129.30162487894114</v>
      </c>
      <c r="V20" s="8">
        <f>абс!T20*100000/'на 100 тыс'!$B20*1.502</f>
        <v>79.54665819298803</v>
      </c>
      <c r="W20" s="21">
        <f>абс!U20*100000/'на 100 тыс'!$C20*1.502</f>
        <v>16.162703109867643</v>
      </c>
      <c r="X20" s="12" t="s">
        <v>14</v>
      </c>
      <c r="Y20" s="7">
        <f>абс!W20*100000/'на 100 тыс'!$B20*1.502</f>
        <v>111.36532147018325</v>
      </c>
      <c r="Z20" s="8">
        <f>абс!X20*100000/'на 100 тыс'!$C20*1.502</f>
        <v>274.76595286774995</v>
      </c>
      <c r="AA20" s="8">
        <f>абс!Y20*100000/'на 100 тыс'!$B20*1.502</f>
        <v>0</v>
      </c>
      <c r="AB20" s="8">
        <f>абс!Z20*100000/'на 100 тыс'!$C20*1.502</f>
        <v>16.162703109867643</v>
      </c>
      <c r="AC20" s="8">
        <f>абс!AA20*100000/'на 100 тыс'!$B20*1.502</f>
        <v>31.818663277195213</v>
      </c>
      <c r="AD20" s="21">
        <f>абс!AB20*100000/'на 100 тыс'!$C20*1.502</f>
        <v>129.30162487894114</v>
      </c>
      <c r="AE20" s="7">
        <f>абс!AC20*100000/'на 100 тыс'!$B20*1.502</f>
        <v>111.36532147018325</v>
      </c>
      <c r="AF20" s="21">
        <f>абс!AD20*100000/'на 100 тыс'!$C20*1.502</f>
        <v>193.9524373184117</v>
      </c>
      <c r="AG20" s="7">
        <f>абс!AE20*100000/'на 100 тыс'!$B20*1.502</f>
        <v>79.54665819298803</v>
      </c>
      <c r="AH20" s="21">
        <f>абс!AF20*100000/'на 100 тыс'!$C20*1.502</f>
        <v>177.78973420854408</v>
      </c>
      <c r="AI20" s="7">
        <f>абс!AG20*100000/'на 100 тыс'!$B20*1.502</f>
        <v>31.818663277195213</v>
      </c>
      <c r="AJ20" s="21">
        <f>абс!AH20*100000/'на 100 тыс'!$C20*1.502</f>
        <v>16.162703109867643</v>
      </c>
      <c r="AK20" s="7">
        <f>абс!AI20*100000/'на 100 тыс'!$B20*1.502</f>
        <v>190.91197966317125</v>
      </c>
      <c r="AL20" s="21">
        <f>абс!AJ20*100000/'на 100 тыс'!$C20*1.502</f>
        <v>145.46432798880878</v>
      </c>
      <c r="AM20" s="13">
        <f>абс!AK20*100000/'на 100 тыс'!$B20*1.502</f>
        <v>111.36532147018325</v>
      </c>
      <c r="AN20" s="36">
        <f>абс!AL20*100000/'на 100 тыс'!$C20*1.502</f>
        <v>113.1389217690735</v>
      </c>
      <c r="AO20" s="7">
        <f>абс!AM20*100000/'на 100 тыс'!$B20*1.502</f>
        <v>0</v>
      </c>
      <c r="AP20" s="21">
        <f>абс!AN20*100000/'на 100 тыс'!$C20*1.502</f>
        <v>32.325406219735285</v>
      </c>
    </row>
    <row r="21" spans="1:42" ht="12.75">
      <c r="A21" s="3" t="s">
        <v>15</v>
      </c>
      <c r="B21" s="192">
        <v>9004</v>
      </c>
      <c r="C21" s="95">
        <v>8902</v>
      </c>
      <c r="D21" s="141">
        <f>абс!B21*100000/'на 100 тыс'!$B21*1.502</f>
        <v>200.17769880053308</v>
      </c>
      <c r="E21" s="138">
        <f>абс!C21*100000/'на 100 тыс'!$C21*1.502</f>
        <v>202.4713547517412</v>
      </c>
      <c r="F21" s="138">
        <f>абс!D21*100000/'на 100 тыс'!$B21*1.502</f>
        <v>200.17769880053308</v>
      </c>
      <c r="G21" s="142">
        <f>абс!E21*100000/'на 100 тыс'!$C21*1.502</f>
        <v>202.4713547517412</v>
      </c>
      <c r="H21" s="13">
        <f>абс!F21*100000/'на 100 тыс'!$B21*1.502</f>
        <v>550.488671701466</v>
      </c>
      <c r="I21" s="8">
        <f>абс!G21*100000/'на 100 тыс'!$C21*1.502</f>
        <v>658.0319029431588</v>
      </c>
      <c r="J21" s="8">
        <f>абс!H21*100000/'на 100 тыс'!$B21*1.502</f>
        <v>200.17769880053308</v>
      </c>
      <c r="K21" s="8">
        <f>абс!I21*100000/'на 100 тыс'!$C21*1.502</f>
        <v>253.08919343967648</v>
      </c>
      <c r="L21" s="8">
        <f>абс!J21*100000/'на 100 тыс'!$B21*1.502</f>
        <v>0</v>
      </c>
      <c r="M21" s="8">
        <f>абс!K21*100000/'на 100 тыс'!$C21*1.502</f>
        <v>50.6178386879353</v>
      </c>
      <c r="N21" s="8">
        <f>абс!L21*100000/'на 100 тыс'!$B21*1.502</f>
        <v>150.13327410039983</v>
      </c>
      <c r="O21" s="8">
        <f>абс!M21*100000/'на 100 тыс'!$C21*1.502</f>
        <v>118.10829027184903</v>
      </c>
      <c r="P21" s="8">
        <f>абс!N21*100000/'на 100 тыс'!$B21*1.502</f>
        <v>50.04442470013327</v>
      </c>
      <c r="Q21" s="36">
        <f>абс!O21*100000/'на 100 тыс'!$C21*1.502</f>
        <v>33.74522579195686</v>
      </c>
      <c r="R21" s="9">
        <f>абс!P21*100000/'на 100 тыс'!$B21*1.502</f>
        <v>0</v>
      </c>
      <c r="S21" s="160">
        <f>абс!Q21*100000/'на 100 тыс'!$C21*1.502</f>
        <v>0</v>
      </c>
      <c r="T21" s="13">
        <f>абс!R21*100000/'на 100 тыс'!$B21*1.502</f>
        <v>116.77032430031097</v>
      </c>
      <c r="U21" s="8">
        <f>абс!S21*100000/'на 100 тыс'!$C21*1.502</f>
        <v>84.36306447989216</v>
      </c>
      <c r="V21" s="8">
        <f>абс!T21*100000/'на 100 тыс'!$B21*1.502</f>
        <v>16.681474900044424</v>
      </c>
      <c r="W21" s="21">
        <f>абс!U21*100000/'на 100 тыс'!$C21*1.502</f>
        <v>33.74522579195686</v>
      </c>
      <c r="X21" s="12" t="s">
        <v>15</v>
      </c>
      <c r="Y21" s="7">
        <f>абс!W21*100000/'на 100 тыс'!$B21*1.502</f>
        <v>200.17769880053308</v>
      </c>
      <c r="Z21" s="8">
        <f>абс!X21*100000/'на 100 тыс'!$C21*1.502</f>
        <v>269.9618063356549</v>
      </c>
      <c r="AA21" s="8">
        <f>абс!Y21*100000/'на 100 тыс'!$B21*1.502</f>
        <v>0</v>
      </c>
      <c r="AB21" s="8">
        <f>абс!Z21*100000/'на 100 тыс'!$C21*1.502</f>
        <v>0</v>
      </c>
      <c r="AC21" s="8">
        <f>абс!AA21*100000/'на 100 тыс'!$B21*1.502</f>
        <v>100.08884940026654</v>
      </c>
      <c r="AD21" s="21">
        <f>абс!AB21*100000/'на 100 тыс'!$C21*1.502</f>
        <v>84.36306447989216</v>
      </c>
      <c r="AE21" s="7">
        <f>абс!AC21*100000/'на 100 тыс'!$B21*1.502</f>
        <v>83.40737450022212</v>
      </c>
      <c r="AF21" s="21">
        <f>абс!AD21*100000/'на 100 тыс'!$C21*1.502</f>
        <v>84.36306447989216</v>
      </c>
      <c r="AG21" s="7">
        <f>абс!AE21*100000/'на 100 тыс'!$B21*1.502</f>
        <v>83.40737450022212</v>
      </c>
      <c r="AH21" s="21">
        <f>абс!AF21*100000/'на 100 тыс'!$C21*1.502</f>
        <v>101.2356773758706</v>
      </c>
      <c r="AI21" s="7">
        <f>абс!AG21*100000/'на 100 тыс'!$B21*1.502</f>
        <v>16.681474900044424</v>
      </c>
      <c r="AJ21" s="21">
        <f>абс!AH21*100000/'на 100 тыс'!$C21*1.502</f>
        <v>151.8535160638059</v>
      </c>
      <c r="AK21" s="7">
        <f>абс!AI21*100000/'на 100 тыс'!$B21*1.502</f>
        <v>83.40737450022212</v>
      </c>
      <c r="AL21" s="21">
        <f>абс!AJ21*100000/'на 100 тыс'!$C21*1.502</f>
        <v>168.72612895978432</v>
      </c>
      <c r="AM21" s="13">
        <f>абс!AK21*100000/'на 100 тыс'!$B21*1.502</f>
        <v>83.40737450022212</v>
      </c>
      <c r="AN21" s="36">
        <f>абс!AL21*100000/'на 100 тыс'!$C21*1.502</f>
        <v>118.10829027184903</v>
      </c>
      <c r="AO21" s="7">
        <f>абс!AM21*100000/'на 100 тыс'!$B21*1.502</f>
        <v>16.681474900044424</v>
      </c>
      <c r="AP21" s="21">
        <f>абс!AN21*100000/'на 100 тыс'!$C21*1.502</f>
        <v>50.6178386879353</v>
      </c>
    </row>
    <row r="22" spans="1:42" ht="12.75">
      <c r="A22" s="3" t="s">
        <v>16</v>
      </c>
      <c r="B22" s="192">
        <v>33661</v>
      </c>
      <c r="C22" s="95">
        <v>33558</v>
      </c>
      <c r="D22" s="141">
        <f>абс!B22*100000/'на 100 тыс'!$B22*1.502</f>
        <v>214.18258518760584</v>
      </c>
      <c r="E22" s="138">
        <f>абс!C22*100000/'на 100 тыс'!$C22*1.502</f>
        <v>161.129983908457</v>
      </c>
      <c r="F22" s="138">
        <f>абс!D22*100000/'на 100 тыс'!$B22*1.502</f>
        <v>214.18258518760584</v>
      </c>
      <c r="G22" s="142">
        <f>абс!E22*100000/'на 100 тыс'!$C22*1.502</f>
        <v>156.65415102211097</v>
      </c>
      <c r="H22" s="13">
        <f>абс!F22*100000/'на 100 тыс'!$B22*1.502</f>
        <v>508.6836398205639</v>
      </c>
      <c r="I22" s="8">
        <f>абс!G22*100000/'на 100 тыс'!$C22*1.502</f>
        <v>595.2857738840216</v>
      </c>
      <c r="J22" s="8">
        <f>абс!H22*100000/'на 100 тыс'!$B22*1.502</f>
        <v>138.3262529336621</v>
      </c>
      <c r="K22" s="8">
        <f>абс!I22*100000/'на 100 тыс'!$C22*1.502</f>
        <v>219.31581143095536</v>
      </c>
      <c r="L22" s="8">
        <f>абс!J22*100000/'на 100 тыс'!$B22*1.502</f>
        <v>4.462137191408455</v>
      </c>
      <c r="M22" s="8">
        <f>абс!K22*100000/'на 100 тыс'!$C22*1.502</f>
        <v>8.951665772692055</v>
      </c>
      <c r="N22" s="8">
        <f>абс!L22*100000/'на 100 тыс'!$B22*1.502</f>
        <v>187.4097620391551</v>
      </c>
      <c r="O22" s="8">
        <f>абс!M22*100000/'на 100 тыс'!$C22*1.502</f>
        <v>161.129983908457</v>
      </c>
      <c r="P22" s="8">
        <f>абс!N22*100000/'на 100 тыс'!$B22*1.502</f>
        <v>26.77282314845073</v>
      </c>
      <c r="Q22" s="36">
        <f>абс!O22*100000/'на 100 тыс'!$C22*1.502</f>
        <v>44.75832886346028</v>
      </c>
      <c r="R22" s="9">
        <f>абс!P22*100000/'на 100 тыс'!$B22*1.502</f>
        <v>13.386411574225365</v>
      </c>
      <c r="S22" s="160">
        <f>абс!Q22*100000/'на 100 тыс'!$C22*1.502</f>
        <v>4.475832886346027</v>
      </c>
      <c r="T22" s="13">
        <f>абс!R22*100000/'на 100 тыс'!$B22*1.502</f>
        <v>66.93205787112683</v>
      </c>
      <c r="U22" s="8">
        <f>абс!S22*100000/'на 100 тыс'!$C22*1.502</f>
        <v>44.75832886346028</v>
      </c>
      <c r="V22" s="8">
        <f>абс!T22*100000/'на 100 тыс'!$B22*1.502</f>
        <v>13.386411574225365</v>
      </c>
      <c r="W22" s="21">
        <f>абс!U22*100000/'на 100 тыс'!$C22*1.502</f>
        <v>8.951665772692055</v>
      </c>
      <c r="X22" s="12" t="s">
        <v>16</v>
      </c>
      <c r="Y22" s="7">
        <f>абс!W22*100000/'на 100 тыс'!$B22*1.502</f>
        <v>116.01556697661982</v>
      </c>
      <c r="Z22" s="8">
        <f>абс!X22*100000/'на 100 тыс'!$C22*1.502</f>
        <v>152.17831813576495</v>
      </c>
      <c r="AA22" s="8">
        <f>абс!Y22*100000/'на 100 тыс'!$B22*1.502</f>
        <v>4.462137191408455</v>
      </c>
      <c r="AB22" s="8">
        <f>абс!Z22*100000/'на 100 тыс'!$C22*1.502</f>
        <v>26.854997318076165</v>
      </c>
      <c r="AC22" s="8">
        <f>абс!AA22*100000/'на 100 тыс'!$B22*1.502</f>
        <v>22.310685957042274</v>
      </c>
      <c r="AD22" s="21">
        <f>абс!AB22*100000/'на 100 тыс'!$C22*1.502</f>
        <v>53.70999463615233</v>
      </c>
      <c r="AE22" s="7">
        <f>абс!AC22*100000/'на 100 тыс'!$B22*1.502</f>
        <v>71.39419506253527</v>
      </c>
      <c r="AF22" s="21">
        <f>абс!AD22*100000/'на 100 тыс'!$C22*1.502</f>
        <v>49.234161749806304</v>
      </c>
      <c r="AG22" s="7">
        <f>абс!AE22*100000/'на 100 тыс'!$B22*1.502</f>
        <v>22.310685957042274</v>
      </c>
      <c r="AH22" s="21">
        <f>абс!AF22*100000/'на 100 тыс'!$C22*1.502</f>
        <v>22.37916443173014</v>
      </c>
      <c r="AI22" s="7">
        <f>абс!AG22*100000/'на 100 тыс'!$B22*1.502</f>
        <v>26.77282314845073</v>
      </c>
      <c r="AJ22" s="21">
        <f>абс!AH22*100000/'на 100 тыс'!$C22*1.502</f>
        <v>22.37916443173014</v>
      </c>
      <c r="AK22" s="7">
        <f>абс!AI22*100000/'на 100 тыс'!$B22*1.502</f>
        <v>111.55342978521136</v>
      </c>
      <c r="AL22" s="21">
        <f>абс!AJ22*100000/'на 100 тыс'!$C22*1.502</f>
        <v>80.5649919542285</v>
      </c>
      <c r="AM22" s="13">
        <f>абс!AK22*100000/'на 100 тыс'!$B22*1.502</f>
        <v>89.2427438281691</v>
      </c>
      <c r="AN22" s="36">
        <f>абс!AL22*100000/'на 100 тыс'!$C22*1.502</f>
        <v>62.66166040884439</v>
      </c>
      <c r="AO22" s="7">
        <f>абс!AM22*100000/'на 100 тыс'!$B22*1.502</f>
        <v>17.84854876563382</v>
      </c>
      <c r="AP22" s="21">
        <f>абс!AN22*100000/'на 100 тыс'!$C22*1.502</f>
        <v>8.951665772692055</v>
      </c>
    </row>
    <row r="23" spans="1:42" ht="12.75">
      <c r="A23" s="3" t="s">
        <v>17</v>
      </c>
      <c r="B23" s="192">
        <v>26493</v>
      </c>
      <c r="C23" s="95">
        <v>26136</v>
      </c>
      <c r="D23" s="141">
        <f>абс!B23*100000/'на 100 тыс'!$B23*1.502</f>
        <v>158.74381912203222</v>
      </c>
      <c r="E23" s="138">
        <f>абс!C23*100000/'на 100 тыс'!$C23*1.502</f>
        <v>201.14018977655343</v>
      </c>
      <c r="F23" s="138">
        <f>абс!D23*100000/'на 100 тыс'!$B23*1.502</f>
        <v>153.0743970105311</v>
      </c>
      <c r="G23" s="142">
        <f>абс!E23*100000/'на 100 тыс'!$C23*1.502</f>
        <v>201.14018977655343</v>
      </c>
      <c r="H23" s="13">
        <f>абс!F23*100000/'на 100 тыс'!$B23*1.502</f>
        <v>396.85954780508064</v>
      </c>
      <c r="I23" s="8">
        <f>абс!G23*100000/'на 100 тыс'!$C23*1.502</f>
        <v>362.05234159779616</v>
      </c>
      <c r="J23" s="8">
        <f>абс!H23*100000/'на 100 тыс'!$B23*1.502</f>
        <v>181.42150756803684</v>
      </c>
      <c r="K23" s="8">
        <f>абс!I23*100000/'на 100 тыс'!$C23*1.502</f>
        <v>178.15273951637587</v>
      </c>
      <c r="L23" s="8">
        <f>абс!J23*100000/'на 100 тыс'!$B23*1.502</f>
        <v>11.338844223002303</v>
      </c>
      <c r="M23" s="8">
        <f>абс!K23*100000/'на 100 тыс'!$C23*1.502</f>
        <v>22.987450260177532</v>
      </c>
      <c r="N23" s="8">
        <f>абс!L23*100000/'на 100 тыс'!$B23*1.502</f>
        <v>130.39670856452648</v>
      </c>
      <c r="O23" s="8">
        <f>абс!M23*100000/'на 100 тыс'!$C23*1.502</f>
        <v>109.19038873584327</v>
      </c>
      <c r="P23" s="8">
        <f>абс!N23*100000/'на 100 тыс'!$B23*1.502</f>
        <v>85.04133167251727</v>
      </c>
      <c r="Q23" s="36">
        <f>абс!O23*100000/'на 100 тыс'!$C23*1.502</f>
        <v>103.44352617079889</v>
      </c>
      <c r="R23" s="9">
        <f>абс!P23*100000/'на 100 тыс'!$B23*1.502</f>
        <v>5.669422111501151</v>
      </c>
      <c r="S23" s="160">
        <f>абс!Q23*100000/'на 100 тыс'!$C23*1.502</f>
        <v>17.24058769513315</v>
      </c>
      <c r="T23" s="13">
        <f>абс!R23*100000/'на 100 тыс'!$B23*1.502</f>
        <v>22.677688446004606</v>
      </c>
      <c r="U23" s="8">
        <f>абс!S23*100000/'на 100 тыс'!$C23*1.502</f>
        <v>45.974900520355064</v>
      </c>
      <c r="V23" s="8">
        <f>абс!T23*100000/'на 100 тыс'!$B23*1.502</f>
        <v>5.669422111501151</v>
      </c>
      <c r="W23" s="21">
        <f>абс!U23*100000/'на 100 тыс'!$C23*1.502</f>
        <v>5.746862565044383</v>
      </c>
      <c r="X23" s="12" t="s">
        <v>17</v>
      </c>
      <c r="Y23" s="7">
        <f>абс!W23*100000/'на 100 тыс'!$B23*1.502</f>
        <v>141.73555278752877</v>
      </c>
      <c r="Z23" s="8">
        <f>абс!X23*100000/'на 100 тыс'!$C23*1.502</f>
        <v>206.88705234159778</v>
      </c>
      <c r="AA23" s="8">
        <f>абс!Y23*100000/'на 100 тыс'!$B23*1.502</f>
        <v>11.338844223002303</v>
      </c>
      <c r="AB23" s="8">
        <f>абс!Z23*100000/'на 100 тыс'!$C23*1.502</f>
        <v>28.73431282522192</v>
      </c>
      <c r="AC23" s="8">
        <f>абс!AA23*100000/'на 100 тыс'!$B23*1.502</f>
        <v>62.363643226512664</v>
      </c>
      <c r="AD23" s="21">
        <f>абс!AB23*100000/'на 100 тыс'!$C23*1.502</f>
        <v>63.21548821548822</v>
      </c>
      <c r="AE23" s="7">
        <f>абс!AC23*100000/'на 100 тыс'!$B23*1.502</f>
        <v>107.71902011852188</v>
      </c>
      <c r="AF23" s="21">
        <f>абс!AD23*100000/'на 100 тыс'!$C23*1.502</f>
        <v>74.70921334557698</v>
      </c>
      <c r="AG23" s="7">
        <f>абс!AE23*100000/'на 100 тыс'!$B23*1.502</f>
        <v>249.45457290605066</v>
      </c>
      <c r="AH23" s="21">
        <f>абс!AF23*100000/'на 100 тыс'!$C23*1.502</f>
        <v>333.3180287725742</v>
      </c>
      <c r="AI23" s="7">
        <f>абс!AG23*100000/'на 100 тыс'!$B23*1.502</f>
        <v>0</v>
      </c>
      <c r="AJ23" s="21">
        <f>абс!AH23*100000/'на 100 тыс'!$C23*1.502</f>
        <v>0</v>
      </c>
      <c r="AK23" s="7">
        <f>абс!AI23*100000/'на 100 тыс'!$B23*1.502</f>
        <v>164.41324123353337</v>
      </c>
      <c r="AL23" s="21">
        <f>абс!AJ23*100000/'на 100 тыс'!$C23*1.502</f>
        <v>114.93725130088768</v>
      </c>
      <c r="AM23" s="13">
        <f>абс!AK23*100000/'на 100 тыс'!$B23*1.502</f>
        <v>147.40497489902992</v>
      </c>
      <c r="AN23" s="36">
        <f>абс!AL23*100000/'на 100 тыс'!$C23*1.502</f>
        <v>86.20293847566575</v>
      </c>
      <c r="AO23" s="7">
        <f>абс!AM23*100000/'на 100 тыс'!$B23*1.502</f>
        <v>22.677688446004606</v>
      </c>
      <c r="AP23" s="21">
        <f>абс!AN23*100000/'на 100 тыс'!$C23*1.502</f>
        <v>17.24058769513315</v>
      </c>
    </row>
    <row r="24" spans="1:42" ht="12.75">
      <c r="A24" s="3" t="s">
        <v>18</v>
      </c>
      <c r="B24" s="192">
        <v>24372</v>
      </c>
      <c r="C24" s="95">
        <v>24260</v>
      </c>
      <c r="D24" s="141">
        <f>абс!B24*100000/'на 100 тыс'!$B24*1.502</f>
        <v>160.23305432463482</v>
      </c>
      <c r="E24" s="138">
        <f>абс!C24*100000/'на 100 тыс'!$C24*1.502</f>
        <v>204.31162407254743</v>
      </c>
      <c r="F24" s="138">
        <f>абс!D24*100000/'на 100 тыс'!$B24*1.502</f>
        <v>154.0702445429181</v>
      </c>
      <c r="G24" s="142">
        <f>абс!E24*100000/'на 100 тыс'!$C24*1.502</f>
        <v>204.31162407254743</v>
      </c>
      <c r="H24" s="13">
        <f>абс!F24*100000/'на 100 тыс'!$B24*1.502</f>
        <v>449.8851140653208</v>
      </c>
      <c r="I24" s="8">
        <f>абс!G24*100000/'на 100 тыс'!$C24*1.502</f>
        <v>625.3173948887057</v>
      </c>
      <c r="J24" s="8">
        <f>абс!H24*100000/'на 100 тыс'!$B24*1.502</f>
        <v>191.04710323321845</v>
      </c>
      <c r="K24" s="8">
        <f>абс!I24*100000/'на 100 тыс'!$C24*1.502</f>
        <v>247.6504534212696</v>
      </c>
      <c r="L24" s="8">
        <f>абс!J24*100000/'на 100 тыс'!$B24*1.502</f>
        <v>24.651239126866894</v>
      </c>
      <c r="M24" s="8">
        <f>абс!K24*100000/'на 100 тыс'!$C24*1.502</f>
        <v>6.191261335531739</v>
      </c>
      <c r="N24" s="8">
        <f>абс!L24*100000/'на 100 тыс'!$B24*1.502</f>
        <v>191.04710323321845</v>
      </c>
      <c r="O24" s="8">
        <f>абс!M24*100000/'на 100 тыс'!$C24*1.502</f>
        <v>229.07666941467434</v>
      </c>
      <c r="P24" s="8">
        <f>абс!N24*100000/'на 100 тыс'!$B24*1.502</f>
        <v>36.97685869030035</v>
      </c>
      <c r="Q24" s="36">
        <f>абс!O24*100000/'на 100 тыс'!$C24*1.502</f>
        <v>43.33882934872218</v>
      </c>
      <c r="R24" s="9">
        <f>абс!P24*100000/'на 100 тыс'!$B24*1.502</f>
        <v>6.162809781716724</v>
      </c>
      <c r="S24" s="160">
        <f>абс!Q24*100000/'на 100 тыс'!$C24*1.502</f>
        <v>24.765045342126957</v>
      </c>
      <c r="T24" s="13">
        <f>абс!R24*100000/'на 100 тыс'!$B24*1.502</f>
        <v>43.139668472017064</v>
      </c>
      <c r="U24" s="8">
        <f>абс!S24*100000/'на 100 тыс'!$C24*1.502</f>
        <v>68.10387469084912</v>
      </c>
      <c r="V24" s="8">
        <f>абс!T24*100000/'на 100 тыс'!$B24*1.502</f>
        <v>12.325619563433447</v>
      </c>
      <c r="W24" s="21">
        <f>абс!U24*100000/'на 100 тыс'!$C24*1.502</f>
        <v>0</v>
      </c>
      <c r="X24" s="12" t="s">
        <v>18</v>
      </c>
      <c r="Y24" s="7">
        <f>абс!W24*100000/'на 100 тыс'!$B24*1.502</f>
        <v>123.25619563433447</v>
      </c>
      <c r="Z24" s="8">
        <f>абс!X24*100000/'на 100 тыс'!$C24*1.502</f>
        <v>136.20774938169825</v>
      </c>
      <c r="AA24" s="8">
        <f>абс!Y24*100000/'на 100 тыс'!$B24*1.502</f>
        <v>0</v>
      </c>
      <c r="AB24" s="8">
        <f>абс!Z24*100000/'на 100 тыс'!$C24*1.502</f>
        <v>12.382522671063478</v>
      </c>
      <c r="AC24" s="8">
        <f>абс!AA24*100000/'на 100 тыс'!$B24*1.502</f>
        <v>36.97685869030035</v>
      </c>
      <c r="AD24" s="21">
        <f>абс!AB24*100000/'на 100 тыс'!$C24*1.502</f>
        <v>37.14756801319044</v>
      </c>
      <c r="AE24" s="7">
        <f>абс!AC24*100000/'на 100 тыс'!$B24*1.502</f>
        <v>55.46528803545051</v>
      </c>
      <c r="AF24" s="21">
        <f>абс!AD24*100000/'на 100 тыс'!$C24*1.502</f>
        <v>80.48639736191261</v>
      </c>
      <c r="AG24" s="7">
        <f>абс!AE24*100000/'на 100 тыс'!$B24*1.502</f>
        <v>18.488429345150173</v>
      </c>
      <c r="AH24" s="21">
        <f>абс!AF24*100000/'на 100 тыс'!$C24*1.502</f>
        <v>0</v>
      </c>
      <c r="AI24" s="7">
        <f>абс!AG24*100000/'на 100 тыс'!$B24*1.502</f>
        <v>24.651239126866894</v>
      </c>
      <c r="AJ24" s="21">
        <f>абс!AH24*100000/'на 100 тыс'!$C24*1.502</f>
        <v>6.191261335531739</v>
      </c>
      <c r="AK24" s="7">
        <f>абс!AI24*100000/'на 100 тыс'!$B24*1.502</f>
        <v>135.58181519776792</v>
      </c>
      <c r="AL24" s="21">
        <f>абс!AJ24*100000/'на 100 тыс'!$C24*1.502</f>
        <v>105.25144270403958</v>
      </c>
      <c r="AM24" s="13">
        <f>абс!AK24*100000/'на 100 тыс'!$B24*1.502</f>
        <v>104.76776628918431</v>
      </c>
      <c r="AN24" s="36">
        <f>абс!AL24*100000/'на 100 тыс'!$C24*1.502</f>
        <v>80.48639736191261</v>
      </c>
      <c r="AO24" s="7">
        <f>абс!AM24*100000/'на 100 тыс'!$B24*1.502</f>
        <v>61.62809781716724</v>
      </c>
      <c r="AP24" s="21">
        <f>абс!AN24*100000/'на 100 тыс'!$C24*1.502</f>
        <v>24.765045342126957</v>
      </c>
    </row>
    <row r="25" spans="1:42" ht="12.75">
      <c r="A25" s="3" t="s">
        <v>19</v>
      </c>
      <c r="B25" s="192">
        <v>10457</v>
      </c>
      <c r="C25" s="95">
        <v>10270</v>
      </c>
      <c r="D25" s="141">
        <f>абс!B25*100000/'на 100 тыс'!$B25*1.502</f>
        <v>215.45376302954958</v>
      </c>
      <c r="E25" s="138">
        <f>абс!C25*100000/'на 100 тыс'!$C25*1.502</f>
        <v>277.87731256085686</v>
      </c>
      <c r="F25" s="138">
        <f>абс!D25*100000/'на 100 тыс'!$B25*1.502</f>
        <v>215.45376302954958</v>
      </c>
      <c r="G25" s="142">
        <f>абс!E25*100000/'на 100 тыс'!$C25*1.502</f>
        <v>277.87731256085686</v>
      </c>
      <c r="H25" s="13">
        <f>абс!F25*100000/'на 100 тыс'!$B25*1.502</f>
        <v>617.6341206847088</v>
      </c>
      <c r="I25" s="8">
        <f>абс!G25*100000/'на 100 тыс'!$C25*1.502</f>
        <v>468.0038948393379</v>
      </c>
      <c r="J25" s="8">
        <f>абс!H25*100000/'на 100 тыс'!$B25*1.502</f>
        <v>359.0896050492493</v>
      </c>
      <c r="K25" s="8">
        <f>абс!I25*100000/'на 100 тыс'!$C25*1.502</f>
        <v>204.75170399221034</v>
      </c>
      <c r="L25" s="8">
        <f>абс!J25*100000/'на 100 тыс'!$B25*1.502</f>
        <v>14.363584201969973</v>
      </c>
      <c r="M25" s="8">
        <f>абс!K25*100000/'на 100 тыс'!$C25*1.502</f>
        <v>14.625121713729309</v>
      </c>
      <c r="N25" s="8">
        <f>абс!L25*100000/'на 100 тыс'!$B25*1.502</f>
        <v>157.9994262216697</v>
      </c>
      <c r="O25" s="8">
        <f>абс!M25*100000/'на 100 тыс'!$C25*1.502</f>
        <v>234.00194741966894</v>
      </c>
      <c r="P25" s="8">
        <f>абс!N25*100000/'на 100 тыс'!$B25*1.502</f>
        <v>143.6358420196997</v>
      </c>
      <c r="Q25" s="36">
        <f>абс!O25*100000/'на 100 тыс'!$C25*1.502</f>
        <v>175.50146056475168</v>
      </c>
      <c r="R25" s="9">
        <f>абс!P25*100000/'на 100 тыс'!$B25*1.502</f>
        <v>0</v>
      </c>
      <c r="S25" s="160">
        <f>абс!Q25*100000/'на 100 тыс'!$C25*1.502</f>
        <v>14.625121713729309</v>
      </c>
      <c r="T25" s="13">
        <f>абс!R25*100000/'на 100 тыс'!$B25*1.502</f>
        <v>57.45433680787989</v>
      </c>
      <c r="U25" s="8">
        <f>абс!S25*100000/'на 100 тыс'!$C25*1.502</f>
        <v>87.75073028237584</v>
      </c>
      <c r="V25" s="8">
        <f>абс!T25*100000/'на 100 тыс'!$B25*1.502</f>
        <v>14.363584201969973</v>
      </c>
      <c r="W25" s="21">
        <f>абс!U25*100000/'на 100 тыс'!$C25*1.502</f>
        <v>29.250243427458617</v>
      </c>
      <c r="X25" s="12" t="s">
        <v>19</v>
      </c>
      <c r="Y25" s="7">
        <f>абс!W25*100000/'на 100 тыс'!$B25*1.502</f>
        <v>272.90809983742946</v>
      </c>
      <c r="Z25" s="8">
        <f>абс!X25*100000/'на 100 тыс'!$C25*1.502</f>
        <v>190.126582278481</v>
      </c>
      <c r="AA25" s="8">
        <f>абс!Y25*100000/'на 100 тыс'!$B25*1.502</f>
        <v>14.363584201969973</v>
      </c>
      <c r="AB25" s="8">
        <f>абс!Z25*100000/'на 100 тыс'!$C25*1.502</f>
        <v>0</v>
      </c>
      <c r="AC25" s="8">
        <f>абс!AA25*100000/'на 100 тыс'!$B25*1.502</f>
        <v>86.18150521181984</v>
      </c>
      <c r="AD25" s="21">
        <f>абс!AB25*100000/'на 100 тыс'!$C25*1.502</f>
        <v>73.12560856864654</v>
      </c>
      <c r="AE25" s="7">
        <f>абс!AC25*100000/'на 100 тыс'!$B25*1.502</f>
        <v>57.45433680787989</v>
      </c>
      <c r="AF25" s="21">
        <f>абс!AD25*100000/'на 100 тыс'!$C25*1.502</f>
        <v>146.25121713729308</v>
      </c>
      <c r="AG25" s="7">
        <f>абс!AE25*100000/'на 100 тыс'!$B25*1.502</f>
        <v>0</v>
      </c>
      <c r="AH25" s="21">
        <f>абс!AF25*100000/'на 100 тыс'!$C25*1.502</f>
        <v>14.625121713729309</v>
      </c>
      <c r="AI25" s="7">
        <f>абс!AG25*100000/'на 100 тыс'!$B25*1.502</f>
        <v>71.81792100984985</v>
      </c>
      <c r="AJ25" s="21">
        <f>абс!AH25*100000/'на 100 тыс'!$C25*1.502</f>
        <v>175.50146056475168</v>
      </c>
      <c r="AK25" s="7">
        <f>абс!AI25*100000/'на 100 тыс'!$B25*1.502</f>
        <v>114.90867361575978</v>
      </c>
      <c r="AL25" s="21">
        <f>абс!AJ25*100000/'на 100 тыс'!$C25*1.502</f>
        <v>102.37585199610517</v>
      </c>
      <c r="AM25" s="13">
        <f>абс!AK25*100000/'на 100 тыс'!$B25*1.502</f>
        <v>86.18150521181984</v>
      </c>
      <c r="AN25" s="36">
        <f>абс!AL25*100000/'на 100 тыс'!$C25*1.502</f>
        <v>87.75073028237584</v>
      </c>
      <c r="AO25" s="7">
        <f>абс!AM25*100000/'на 100 тыс'!$B25*1.502</f>
        <v>28.727168403939945</v>
      </c>
      <c r="AP25" s="21">
        <f>абс!AN25*100000/'на 100 тыс'!$C25*1.502</f>
        <v>14.625121713729309</v>
      </c>
    </row>
    <row r="26" spans="1:42" ht="12.75">
      <c r="A26" s="3" t="s">
        <v>20</v>
      </c>
      <c r="B26" s="192">
        <v>12343</v>
      </c>
      <c r="C26" s="95">
        <v>12168</v>
      </c>
      <c r="D26" s="141">
        <f>абс!B26*100000/'на 100 тыс'!$B26*1.502</f>
        <v>231.20797212995217</v>
      </c>
      <c r="E26" s="138">
        <f>абс!C26*100000/'на 100 тыс'!$C26*1.502</f>
        <v>271.5647600262985</v>
      </c>
      <c r="F26" s="138">
        <f>абс!D26*100000/'на 100 тыс'!$B26*1.502</f>
        <v>206.87029085311514</v>
      </c>
      <c r="G26" s="142">
        <f>абс!E26*100000/'на 100 тыс'!$C26*1.502</f>
        <v>271.5647600262985</v>
      </c>
      <c r="H26" s="13">
        <f>абс!F26*100000/'на 100 тыс'!$B26*1.502</f>
        <v>730.1304383051122</v>
      </c>
      <c r="I26" s="8">
        <f>абс!G26*100000/'на 100 тыс'!$C26*1.502</f>
        <v>567.8172255095332</v>
      </c>
      <c r="J26" s="8">
        <f>абс!H26*100000/'на 100 тыс'!$B26*1.502</f>
        <v>328.5586972373005</v>
      </c>
      <c r="K26" s="8">
        <f>абс!I26*100000/'на 100 тыс'!$C26*1.502</f>
        <v>246.87705456936226</v>
      </c>
      <c r="L26" s="8">
        <f>абс!J26*100000/'на 100 тыс'!$B26*1.502</f>
        <v>24.33768127683707</v>
      </c>
      <c r="M26" s="8">
        <f>абс!K26*100000/'на 100 тыс'!$C26*1.502</f>
        <v>24.687705456936225</v>
      </c>
      <c r="N26" s="8">
        <f>абс!L26*100000/'на 100 тыс'!$B26*1.502</f>
        <v>194.70145021469656</v>
      </c>
      <c r="O26" s="8">
        <f>абс!M26*100000/'на 100 тыс'!$C26*1.502</f>
        <v>98.7508218277449</v>
      </c>
      <c r="P26" s="8">
        <f>абс!N26*100000/'на 100 тыс'!$B26*1.502</f>
        <v>133.8572470226039</v>
      </c>
      <c r="Q26" s="36">
        <f>абс!O26*100000/'на 100 тыс'!$C26*1.502</f>
        <v>49.37541091387245</v>
      </c>
      <c r="R26" s="9">
        <f>абс!P26*100000/'на 100 тыс'!$B26*1.502</f>
        <v>12.168840638418535</v>
      </c>
      <c r="S26" s="160">
        <f>абс!Q26*100000/'на 100 тыс'!$C26*1.502</f>
        <v>12.343852728468113</v>
      </c>
      <c r="T26" s="13">
        <f>абс!R26*100000/'на 100 тыс'!$B26*1.502</f>
        <v>73.01304383051122</v>
      </c>
      <c r="U26" s="8">
        <f>абс!S26*100000/'на 100 тыс'!$C26*1.502</f>
        <v>111.09467455621302</v>
      </c>
      <c r="V26" s="8">
        <f>абс!T26*100000/'на 100 тыс'!$B26*1.502</f>
        <v>48.67536255367414</v>
      </c>
      <c r="W26" s="21">
        <f>абс!U26*100000/'на 100 тыс'!$C26*1.502</f>
        <v>49.37541091387245</v>
      </c>
      <c r="X26" s="12" t="s">
        <v>20</v>
      </c>
      <c r="Y26" s="7">
        <f>абс!W26*100000/'на 100 тыс'!$B26*1.502</f>
        <v>194.70145021469656</v>
      </c>
      <c r="Z26" s="8">
        <f>абс!X26*100000/'на 100 тыс'!$C26*1.502</f>
        <v>160.47008547008548</v>
      </c>
      <c r="AA26" s="8">
        <f>абс!Y26*100000/'на 100 тыс'!$B26*1.502</f>
        <v>36.50652191525561</v>
      </c>
      <c r="AB26" s="8">
        <f>абс!Z26*100000/'на 100 тыс'!$C26*1.502</f>
        <v>0</v>
      </c>
      <c r="AC26" s="8">
        <f>абс!AA26*100000/'на 100 тыс'!$B26*1.502</f>
        <v>36.50652191525561</v>
      </c>
      <c r="AD26" s="21">
        <f>абс!AB26*100000/'на 100 тыс'!$C26*1.502</f>
        <v>61.719263642340565</v>
      </c>
      <c r="AE26" s="7">
        <f>абс!AC26*100000/'на 100 тыс'!$B26*1.502</f>
        <v>133.8572470226039</v>
      </c>
      <c r="AF26" s="21">
        <f>абс!AD26*100000/'на 100 тыс'!$C26*1.502</f>
        <v>222.18934911242604</v>
      </c>
      <c r="AG26" s="7">
        <f>абс!AE26*100000/'на 100 тыс'!$B26*1.502</f>
        <v>133.8572470226039</v>
      </c>
      <c r="AH26" s="21">
        <f>абс!AF26*100000/'на 100 тыс'!$C26*1.502</f>
        <v>49.37541091387245</v>
      </c>
      <c r="AI26" s="7">
        <f>абс!AG26*100000/'на 100 тыс'!$B26*1.502</f>
        <v>0</v>
      </c>
      <c r="AJ26" s="21">
        <f>абс!AH26*100000/'на 100 тыс'!$C26*1.502</f>
        <v>0</v>
      </c>
      <c r="AK26" s="7">
        <f>абс!AI26*100000/'на 100 тыс'!$B26*1.502</f>
        <v>121.68840638418537</v>
      </c>
      <c r="AL26" s="21">
        <f>абс!AJ26*100000/'на 100 тыс'!$C26*1.502</f>
        <v>123.43852728468113</v>
      </c>
      <c r="AM26" s="13">
        <f>абс!AK26*100000/'на 100 тыс'!$B26*1.502</f>
        <v>109.51956574576683</v>
      </c>
      <c r="AN26" s="36">
        <f>абс!AL26*100000/'на 100 тыс'!$C26*1.502</f>
        <v>111.09467455621302</v>
      </c>
      <c r="AO26" s="7">
        <f>абс!AM26*100000/'на 100 тыс'!$B26*1.502</f>
        <v>73.01304383051122</v>
      </c>
      <c r="AP26" s="21">
        <f>абс!AN26*100000/'на 100 тыс'!$C26*1.502</f>
        <v>12.343852728468113</v>
      </c>
    </row>
    <row r="27" spans="1:42" ht="12.75">
      <c r="A27" s="3" t="s">
        <v>21</v>
      </c>
      <c r="B27" s="192">
        <v>38134</v>
      </c>
      <c r="C27" s="95">
        <v>38215</v>
      </c>
      <c r="D27" s="141">
        <f>абс!B27*100000/'на 100 тыс'!$B27*1.502</f>
        <v>137.85598153878428</v>
      </c>
      <c r="E27" s="138">
        <f>абс!C27*100000/'на 100 тыс'!$C27*1.502</f>
        <v>208.31087269396835</v>
      </c>
      <c r="F27" s="138">
        <f>абс!D27*100000/'на 100 тыс'!$B27*1.502</f>
        <v>129.9784968794252</v>
      </c>
      <c r="G27" s="142">
        <f>абс!E27*100000/'на 100 тыс'!$C27*1.502</f>
        <v>208.31087269396835</v>
      </c>
      <c r="H27" s="13">
        <f>абс!F27*100000/'на 100 тыс'!$B27*1.502</f>
        <v>429.322913935071</v>
      </c>
      <c r="I27" s="8">
        <f>абс!G27*100000/'на 100 тыс'!$C27*1.502</f>
        <v>471.6472589297396</v>
      </c>
      <c r="J27" s="8">
        <f>абс!H27*100000/'на 100 тыс'!$B27*1.502</f>
        <v>307.221901715005</v>
      </c>
      <c r="K27" s="8">
        <f>абс!I27*100000/'на 100 тыс'!$C27*1.502</f>
        <v>227.96284181604085</v>
      </c>
      <c r="L27" s="8">
        <f>абс!J27*100000/'на 100 тыс'!$B27*1.502</f>
        <v>15.754969318718205</v>
      </c>
      <c r="M27" s="8">
        <f>абс!K27*100000/'на 100 тыс'!$C27*1.502</f>
        <v>23.58236294648698</v>
      </c>
      <c r="N27" s="8">
        <f>абс!L27*100000/'на 100 тыс'!$B27*1.502</f>
        <v>78.77484659359102</v>
      </c>
      <c r="O27" s="8">
        <f>абс!M27*100000/'на 100 тыс'!$C27*1.502</f>
        <v>165.07654062540885</v>
      </c>
      <c r="P27" s="8">
        <f>абс!N27*100000/'на 100 тыс'!$B27*1.502</f>
        <v>43.32616562647507</v>
      </c>
      <c r="Q27" s="36">
        <f>абс!O27*100000/'на 100 тыс'!$C27*1.502</f>
        <v>47.16472589297396</v>
      </c>
      <c r="R27" s="9">
        <f>абс!P27*100000/'на 100 тыс'!$B27*1.502</f>
        <v>11.816226989038654</v>
      </c>
      <c r="S27" s="160">
        <f>абс!Q27*100000/'на 100 тыс'!$C27*1.502</f>
        <v>3.930393824414497</v>
      </c>
      <c r="T27" s="13">
        <f>абс!R27*100000/'на 100 тыс'!$B27*1.502</f>
        <v>63.01987727487282</v>
      </c>
      <c r="U27" s="8">
        <f>абс!S27*100000/'на 100 тыс'!$C27*1.502</f>
        <v>66.81669501504645</v>
      </c>
      <c r="V27" s="8">
        <f>абс!T27*100000/'на 100 тыс'!$B27*1.502</f>
        <v>11.816226989038654</v>
      </c>
      <c r="W27" s="21">
        <f>абс!U27*100000/'на 100 тыс'!$C27*1.502</f>
        <v>31.443150595315977</v>
      </c>
      <c r="X27" s="12" t="s">
        <v>21</v>
      </c>
      <c r="Y27" s="7">
        <f>абс!W27*100000/'на 100 тыс'!$B27*1.502</f>
        <v>173.30466250590027</v>
      </c>
      <c r="Z27" s="8">
        <f>абс!X27*100000/'на 100 тыс'!$C27*1.502</f>
        <v>141.4941776789219</v>
      </c>
      <c r="AA27" s="8">
        <f>абс!Y27*100000/'на 100 тыс'!$B27*1.502</f>
        <v>7.877484659359102</v>
      </c>
      <c r="AB27" s="8">
        <f>абс!Z27*100000/'на 100 тыс'!$C27*1.502</f>
        <v>11.79118147324349</v>
      </c>
      <c r="AC27" s="8">
        <f>абс!AA27*100000/'на 100 тыс'!$B27*1.502</f>
        <v>70.89736193423192</v>
      </c>
      <c r="AD27" s="21">
        <f>абс!AB27*100000/'на 100 тыс'!$C27*1.502</f>
        <v>35.37354441973047</v>
      </c>
      <c r="AE27" s="7">
        <f>абс!AC27*100000/'на 100 тыс'!$B27*1.502</f>
        <v>43.32616562647507</v>
      </c>
      <c r="AF27" s="21">
        <f>абс!AD27*100000/'на 100 тыс'!$C27*1.502</f>
        <v>43.23433206855947</v>
      </c>
      <c r="AG27" s="7">
        <f>абс!AE27*100000/'на 100 тыс'!$B27*1.502</f>
        <v>200.87585881365712</v>
      </c>
      <c r="AH27" s="21">
        <f>абс!AF27*100000/'на 100 тыс'!$C27*1.502</f>
        <v>110.05102708360592</v>
      </c>
      <c r="AI27" s="7">
        <f>абс!AG27*100000/'на 100 тыс'!$B27*1.502</f>
        <v>11.816226989038654</v>
      </c>
      <c r="AJ27" s="21">
        <f>абс!AH27*100000/'на 100 тыс'!$C27*1.502</f>
        <v>11.79118147324349</v>
      </c>
      <c r="AK27" s="7">
        <f>абс!AI27*100000/'на 100 тыс'!$B27*1.502</f>
        <v>110.28478523102744</v>
      </c>
      <c r="AL27" s="21">
        <f>абс!AJ27*100000/'на 100 тыс'!$C27*1.502</f>
        <v>117.9118147324349</v>
      </c>
      <c r="AM27" s="13">
        <f>абс!AK27*100000/'на 100 тыс'!$B27*1.502</f>
        <v>98.46855824198877</v>
      </c>
      <c r="AN27" s="36">
        <f>абс!AL27*100000/'на 100 тыс'!$C27*1.502</f>
        <v>106.12063325919142</v>
      </c>
      <c r="AO27" s="7">
        <f>абс!AM27*100000/'на 100 тыс'!$B27*1.502</f>
        <v>11.816226989038654</v>
      </c>
      <c r="AP27" s="21">
        <f>абс!AN27*100000/'на 100 тыс'!$C27*1.502</f>
        <v>11.79118147324349</v>
      </c>
    </row>
    <row r="28" spans="1:42" ht="12.75">
      <c r="A28" s="3" t="s">
        <v>22</v>
      </c>
      <c r="B28" s="192">
        <v>18562</v>
      </c>
      <c r="C28" s="95">
        <v>18412</v>
      </c>
      <c r="D28" s="141">
        <f>абс!B28*100000/'на 100 тыс'!$B28*1.502</f>
        <v>202.29501131343605</v>
      </c>
      <c r="E28" s="138">
        <f>абс!C28*100000/'на 100 тыс'!$C28*1.502</f>
        <v>122.36584835976537</v>
      </c>
      <c r="F28" s="138">
        <f>абс!D28*100000/'на 100 тыс'!$B28*1.502</f>
        <v>202.29501131343605</v>
      </c>
      <c r="G28" s="142">
        <f>абс!E28*100000/'на 100 тыс'!$C28*1.502</f>
        <v>122.36584835976537</v>
      </c>
      <c r="H28" s="13">
        <f>абс!F28*100000/'на 100 тыс'!$B28*1.502</f>
        <v>315.58021764896023</v>
      </c>
      <c r="I28" s="8">
        <f>абс!G28*100000/'на 100 тыс'!$C28*1.502</f>
        <v>440.51705409515534</v>
      </c>
      <c r="J28" s="8">
        <f>абс!H28*100000/'на 100 тыс'!$B28*1.502</f>
        <v>56.64260316776209</v>
      </c>
      <c r="K28" s="8">
        <f>абс!I28*100000/'на 100 тыс'!$C28*1.502</f>
        <v>203.94308059960895</v>
      </c>
      <c r="L28" s="8">
        <f>абс!J28*100000/'на 100 тыс'!$B28*1.502</f>
        <v>16.183600905074883</v>
      </c>
      <c r="M28" s="8">
        <f>абс!K28*100000/'на 100 тыс'!$C28*1.502</f>
        <v>0</v>
      </c>
      <c r="N28" s="8">
        <f>абс!L28*100000/'на 100 тыс'!$B28*1.502</f>
        <v>105.19340588298675</v>
      </c>
      <c r="O28" s="8">
        <f>абс!M28*100000/'на 100 тыс'!$C28*1.502</f>
        <v>138.68129480773408</v>
      </c>
      <c r="P28" s="8">
        <f>абс!N28*100000/'на 100 тыс'!$B28*1.502</f>
        <v>80.91800452537443</v>
      </c>
      <c r="Q28" s="36">
        <f>абс!O28*100000/'на 100 тыс'!$C28*1.502</f>
        <v>97.8926786878123</v>
      </c>
      <c r="R28" s="9">
        <f>абс!P28*100000/'на 100 тыс'!$B28*1.502</f>
        <v>32.367201810149766</v>
      </c>
      <c r="S28" s="160">
        <f>абс!Q28*100000/'на 100 тыс'!$C28*1.502</f>
        <v>0</v>
      </c>
      <c r="T28" s="13">
        <f>абс!R28*100000/'на 100 тыс'!$B28*1.502</f>
        <v>40.459002262687214</v>
      </c>
      <c r="U28" s="8">
        <f>абс!S28*100000/'на 100 тыс'!$C28*1.502</f>
        <v>40.78861611992179</v>
      </c>
      <c r="V28" s="8">
        <f>абс!T28*100000/'на 100 тыс'!$B28*1.502</f>
        <v>8.091800452537441</v>
      </c>
      <c r="W28" s="21">
        <f>абс!U28*100000/'на 100 тыс'!$C28*1.502</f>
        <v>0</v>
      </c>
      <c r="X28" s="12" t="s">
        <v>22</v>
      </c>
      <c r="Y28" s="7">
        <f>абс!W28*100000/'на 100 тыс'!$B28*1.502</f>
        <v>105.19340588298675</v>
      </c>
      <c r="Z28" s="8">
        <f>абс!X28*100000/'на 100 тыс'!$C28*1.502</f>
        <v>130.5235715837497</v>
      </c>
      <c r="AA28" s="8">
        <f>абс!Y28*100000/'на 100 тыс'!$B28*1.502</f>
        <v>0</v>
      </c>
      <c r="AB28" s="8">
        <f>абс!Z28*100000/'на 100 тыс'!$C28*1.502</f>
        <v>16.315446447968714</v>
      </c>
      <c r="AC28" s="8">
        <f>абс!AA28*100000/'на 100 тыс'!$B28*1.502</f>
        <v>40.459002262687214</v>
      </c>
      <c r="AD28" s="21">
        <f>абс!AB28*100000/'на 100 тыс'!$C28*1.502</f>
        <v>32.63089289593743</v>
      </c>
      <c r="AE28" s="7">
        <f>абс!AC28*100000/'на 100 тыс'!$B28*1.502</f>
        <v>121.37700678806164</v>
      </c>
      <c r="AF28" s="21">
        <f>абс!AD28*100000/'на 100 тыс'!$C28*1.502</f>
        <v>32.63089289593743</v>
      </c>
      <c r="AG28" s="7">
        <f>абс!AE28*100000/'на 100 тыс'!$B28*1.502</f>
        <v>194.2032108608986</v>
      </c>
      <c r="AH28" s="21">
        <f>абс!AF28*100000/'на 100 тыс'!$C28*1.502</f>
        <v>236.5739734955464</v>
      </c>
      <c r="AI28" s="7">
        <f>абс!AG28*100000/'на 100 тыс'!$B28*1.502</f>
        <v>89.00980497791187</v>
      </c>
      <c r="AJ28" s="21">
        <f>абс!AH28*100000/'на 100 тыс'!$C28*1.502</f>
        <v>73.41950901585922</v>
      </c>
      <c r="AK28" s="7">
        <f>абс!AI28*100000/'на 100 тыс'!$B28*1.502</f>
        <v>89.00980497791187</v>
      </c>
      <c r="AL28" s="21">
        <f>абс!AJ28*100000/'на 100 тыс'!$C28*1.502</f>
        <v>122.36584835976537</v>
      </c>
      <c r="AM28" s="13">
        <f>абс!AK28*100000/'на 100 тыс'!$B28*1.502</f>
        <v>80.91800452537443</v>
      </c>
      <c r="AN28" s="36">
        <f>абс!AL28*100000/'на 100 тыс'!$C28*1.502</f>
        <v>97.8926786878123</v>
      </c>
      <c r="AO28" s="7">
        <f>абс!AM28*100000/'на 100 тыс'!$B28*1.502</f>
        <v>40.459002262687214</v>
      </c>
      <c r="AP28" s="21">
        <f>абс!AN28*100000/'на 100 тыс'!$C28*1.502</f>
        <v>40.78861611992179</v>
      </c>
    </row>
    <row r="29" spans="1:42" ht="12.75">
      <c r="A29" s="3" t="s">
        <v>23</v>
      </c>
      <c r="B29" s="192">
        <v>8821</v>
      </c>
      <c r="C29" s="95">
        <v>8579</v>
      </c>
      <c r="D29" s="141">
        <f>абс!B29*100000/'на 100 тыс'!$B29*1.502</f>
        <v>306.49586214714884</v>
      </c>
      <c r="E29" s="138">
        <f>абс!C29*100000/'на 100 тыс'!$C29*1.502</f>
        <v>280.12588879822823</v>
      </c>
      <c r="F29" s="138">
        <f>абс!D29*100000/'на 100 тыс'!$B29*1.502</f>
        <v>306.49586214714884</v>
      </c>
      <c r="G29" s="142">
        <f>абс!E29*100000/'на 100 тыс'!$C29*1.502</f>
        <v>280.12588879822823</v>
      </c>
      <c r="H29" s="13">
        <f>абс!F29*100000/'на 100 тыс'!$B29*1.502</f>
        <v>885.4324906473189</v>
      </c>
      <c r="I29" s="8">
        <f>абс!G29*100000/'на 100 тыс'!$C29*1.502</f>
        <v>577.7596456463457</v>
      </c>
      <c r="J29" s="8">
        <f>абс!H29*100000/'на 100 тыс'!$B29*1.502</f>
        <v>340.5509579412765</v>
      </c>
      <c r="K29" s="8">
        <f>абс!I29*100000/'на 100 тыс'!$C29*1.502</f>
        <v>297.6337568481175</v>
      </c>
      <c r="L29" s="8">
        <f>абс!J29*100000/'на 100 тыс'!$B29*1.502</f>
        <v>34.055095794127645</v>
      </c>
      <c r="M29" s="8">
        <f>абс!K29*100000/'на 100 тыс'!$C29*1.502</f>
        <v>52.5236041496678</v>
      </c>
      <c r="N29" s="8">
        <f>абс!L29*100000/'на 100 тыс'!$B29*1.502</f>
        <v>323.52341004421265</v>
      </c>
      <c r="O29" s="8">
        <f>абс!M29*100000/'на 100 тыс'!$C29*1.502</f>
        <v>157.57081244900337</v>
      </c>
      <c r="P29" s="8">
        <f>абс!N29*100000/'на 100 тыс'!$B29*1.502</f>
        <v>153.24793107357442</v>
      </c>
      <c r="Q29" s="36">
        <f>абс!O29*100000/'на 100 тыс'!$C29*1.502</f>
        <v>157.57081244900337</v>
      </c>
      <c r="R29" s="9">
        <f>абс!P29*100000/'на 100 тыс'!$B29*1.502</f>
        <v>17.027547897063823</v>
      </c>
      <c r="S29" s="160">
        <f>абс!Q29*100000/'на 100 тыс'!$C29*1.502</f>
        <v>17.507868049889264</v>
      </c>
      <c r="T29" s="13">
        <f>абс!R29*100000/'на 100 тыс'!$B29*1.502</f>
        <v>153.24793107357442</v>
      </c>
      <c r="U29" s="8">
        <f>абс!S29*100000/'на 100 тыс'!$C29*1.502</f>
        <v>70.03147219955706</v>
      </c>
      <c r="V29" s="8">
        <f>абс!T29*100000/'на 100 тыс'!$B29*1.502</f>
        <v>51.08264369119147</v>
      </c>
      <c r="W29" s="21">
        <f>абс!U29*100000/'на 100 тыс'!$C29*1.502</f>
        <v>0</v>
      </c>
      <c r="X29" s="12" t="s">
        <v>23</v>
      </c>
      <c r="Y29" s="7">
        <f>абс!W29*100000/'на 100 тыс'!$B29*1.502</f>
        <v>238.38567055889357</v>
      </c>
      <c r="Z29" s="8">
        <f>абс!X29*100000/'на 100 тыс'!$C29*1.502</f>
        <v>297.6337568481175</v>
      </c>
      <c r="AA29" s="8">
        <f>абс!Y29*100000/'на 100 тыс'!$B29*1.502</f>
        <v>34.055095794127645</v>
      </c>
      <c r="AB29" s="8">
        <f>абс!Z29*100000/'на 100 тыс'!$C29*1.502</f>
        <v>0</v>
      </c>
      <c r="AC29" s="8">
        <f>абс!AA29*100000/'на 100 тыс'!$B29*1.502</f>
        <v>102.16528738238294</v>
      </c>
      <c r="AD29" s="21">
        <f>абс!AB29*100000/'на 100 тыс'!$C29*1.502</f>
        <v>140.06294439911412</v>
      </c>
      <c r="AE29" s="7">
        <f>абс!AC29*100000/'на 100 тыс'!$B29*1.502</f>
        <v>187.30302686770207</v>
      </c>
      <c r="AF29" s="21">
        <f>абс!AD29*100000/'на 100 тыс'!$C29*1.502</f>
        <v>140.06294439911412</v>
      </c>
      <c r="AG29" s="7">
        <f>абс!AE29*100000/'на 100 тыс'!$B29*1.502</f>
        <v>0</v>
      </c>
      <c r="AH29" s="21">
        <f>абс!AF29*100000/'на 100 тыс'!$C29*1.502</f>
        <v>35.01573609977853</v>
      </c>
      <c r="AI29" s="7">
        <f>абс!AG29*100000/'на 100 тыс'!$B29*1.502</f>
        <v>17.027547897063823</v>
      </c>
      <c r="AJ29" s="21">
        <f>абс!AH29*100000/'на 100 тыс'!$C29*1.502</f>
        <v>70.03147219955706</v>
      </c>
      <c r="AK29" s="7">
        <f>абс!AI29*100000/'на 100 тыс'!$B29*1.502</f>
        <v>85.13773948531913</v>
      </c>
      <c r="AL29" s="21">
        <f>абс!AJ29*100000/'на 100 тыс'!$C29*1.502</f>
        <v>280.12588879822823</v>
      </c>
      <c r="AM29" s="13">
        <f>абс!AK29*100000/'на 100 тыс'!$B29*1.502</f>
        <v>51.08264369119147</v>
      </c>
      <c r="AN29" s="36">
        <f>абс!AL29*100000/'на 100 тыс'!$C29*1.502</f>
        <v>262.618020748339</v>
      </c>
      <c r="AO29" s="7">
        <f>абс!AM29*100000/'на 100 тыс'!$B29*1.502</f>
        <v>34.055095794127645</v>
      </c>
      <c r="AP29" s="21">
        <f>абс!AN29*100000/'на 100 тыс'!$C29*1.502</f>
        <v>35.01573609977853</v>
      </c>
    </row>
    <row r="30" spans="1:42" ht="12.75">
      <c r="A30" s="3" t="s">
        <v>24</v>
      </c>
      <c r="B30" s="192">
        <v>21280</v>
      </c>
      <c r="C30" s="95">
        <v>21036</v>
      </c>
      <c r="D30" s="141">
        <f>абс!B30*100000/'на 100 тыс'!$B30*1.502</f>
        <v>169.3984962406015</v>
      </c>
      <c r="E30" s="138">
        <f>абс!C30*100000/'на 100 тыс'!$C30*1.502</f>
        <v>128.52253280091273</v>
      </c>
      <c r="F30" s="138">
        <f>абс!D30*100000/'на 100 тыс'!$B30*1.502</f>
        <v>169.3984962406015</v>
      </c>
      <c r="G30" s="142">
        <f>абс!E30*100000/'на 100 тыс'!$C30*1.502</f>
        <v>128.52253280091273</v>
      </c>
      <c r="H30" s="13">
        <f>абс!F30*100000/'на 100 тыс'!$B30*1.502</f>
        <v>571.7199248120301</v>
      </c>
      <c r="I30" s="8">
        <f>абс!G30*100000/'на 100 тыс'!$C30*1.502</f>
        <v>535.5105533371363</v>
      </c>
      <c r="J30" s="8">
        <f>абс!H30*100000/'на 100 тыс'!$B30*1.502</f>
        <v>232.92293233082705</v>
      </c>
      <c r="K30" s="8">
        <f>абс!I30*100000/'на 100 тыс'!$C30*1.502</f>
        <v>257.04506560182546</v>
      </c>
      <c r="L30" s="8">
        <f>абс!J30*100000/'на 100 тыс'!$B30*1.502</f>
        <v>7.058270676691729</v>
      </c>
      <c r="M30" s="8">
        <f>абс!K30*100000/'на 100 тыс'!$C30*1.502</f>
        <v>0</v>
      </c>
      <c r="N30" s="8">
        <f>абс!L30*100000/'на 100 тыс'!$B30*1.502</f>
        <v>141.1654135338346</v>
      </c>
      <c r="O30" s="8">
        <f>абс!M30*100000/'на 100 тыс'!$C30*1.502</f>
        <v>121.38239208975091</v>
      </c>
      <c r="P30" s="8">
        <f>абс!N30*100000/'на 100 тыс'!$B30*1.502</f>
        <v>42.349624060150376</v>
      </c>
      <c r="Q30" s="36">
        <f>абс!O30*100000/'на 100 тыс'!$C30*1.502</f>
        <v>78.54154782277999</v>
      </c>
      <c r="R30" s="9">
        <f>абс!P30*100000/'на 100 тыс'!$B30*1.502</f>
        <v>42.349624060150376</v>
      </c>
      <c r="S30" s="160">
        <f>абс!Q30*100000/'на 100 тыс'!$C30*1.502</f>
        <v>7.140140711161818</v>
      </c>
      <c r="T30" s="13">
        <f>абс!R30*100000/'на 100 тыс'!$B30*1.502</f>
        <v>84.69924812030075</v>
      </c>
      <c r="U30" s="8">
        <f>абс!S30*100000/'на 100 тыс'!$C30*1.502</f>
        <v>78.54154782277999</v>
      </c>
      <c r="V30" s="8">
        <f>абс!T30*100000/'на 100 тыс'!$B30*1.502</f>
        <v>14.116541353383457</v>
      </c>
      <c r="W30" s="21">
        <f>абс!U30*100000/'на 100 тыс'!$C30*1.502</f>
        <v>21.420422133485452</v>
      </c>
      <c r="X30" s="12" t="s">
        <v>24</v>
      </c>
      <c r="Y30" s="7">
        <f>абс!W30*100000/'на 100 тыс'!$B30*1.502</f>
        <v>155.28195488721806</v>
      </c>
      <c r="Z30" s="8">
        <f>абс!X30*100000/'на 100 тыс'!$C30*1.502</f>
        <v>149.94295493439816</v>
      </c>
      <c r="AA30" s="8">
        <f>абс!Y30*100000/'на 100 тыс'!$B30*1.502</f>
        <v>7.058270676691729</v>
      </c>
      <c r="AB30" s="8">
        <f>абс!Z30*100000/'на 100 тыс'!$C30*1.502</f>
        <v>14.280281422323636</v>
      </c>
      <c r="AC30" s="8">
        <f>абс!AA30*100000/'на 100 тыс'!$B30*1.502</f>
        <v>63.52443609022557</v>
      </c>
      <c r="AD30" s="21">
        <f>абс!AB30*100000/'на 100 тыс'!$C30*1.502</f>
        <v>42.840844266970905</v>
      </c>
      <c r="AE30" s="7">
        <f>абс!AC30*100000/'на 100 тыс'!$B30*1.502</f>
        <v>70.5827067669173</v>
      </c>
      <c r="AF30" s="21">
        <f>абс!AD30*100000/'на 100 тыс'!$C30*1.502</f>
        <v>78.54154782277999</v>
      </c>
      <c r="AG30" s="7">
        <f>абс!AE30*100000/'на 100 тыс'!$B30*1.502</f>
        <v>134.10714285714286</v>
      </c>
      <c r="AH30" s="21">
        <f>абс!AF30*100000/'на 100 тыс'!$C30*1.502</f>
        <v>64.26126640045636</v>
      </c>
      <c r="AI30" s="7">
        <f>абс!AG30*100000/'на 100 тыс'!$B30*1.502</f>
        <v>21.174812030075188</v>
      </c>
      <c r="AJ30" s="21">
        <f>абс!AH30*100000/'на 100 тыс'!$C30*1.502</f>
        <v>99.96196995626545</v>
      </c>
      <c r="AK30" s="7">
        <f>абс!AI30*100000/'на 100 тыс'!$B30*1.502</f>
        <v>84.69924812030075</v>
      </c>
      <c r="AL30" s="21">
        <f>абс!AJ30*100000/'на 100 тыс'!$C30*1.502</f>
        <v>128.52253280091273</v>
      </c>
      <c r="AM30" s="13">
        <f>абс!AK30*100000/'на 100 тыс'!$B30*1.502</f>
        <v>77.64097744360903</v>
      </c>
      <c r="AN30" s="36">
        <f>абс!AL30*100000/'на 100 тыс'!$C30*1.502</f>
        <v>114.24225137858909</v>
      </c>
      <c r="AO30" s="7">
        <f>абс!AM30*100000/'на 100 тыс'!$B30*1.502</f>
        <v>70.5827067669173</v>
      </c>
      <c r="AP30" s="21">
        <f>абс!AN30*100000/'на 100 тыс'!$C30*1.502</f>
        <v>57.121125689294544</v>
      </c>
    </row>
    <row r="31" spans="1:42" ht="13.5" thickBot="1">
      <c r="A31" s="48" t="s">
        <v>25</v>
      </c>
      <c r="B31" s="193">
        <v>13604</v>
      </c>
      <c r="C31" s="134">
        <v>13419</v>
      </c>
      <c r="D31" s="146">
        <f>абс!B31*100000/'на 100 тыс'!$B31*1.502</f>
        <v>231.85827697735962</v>
      </c>
      <c r="E31" s="147">
        <f>абс!C31*100000/'на 100 тыс'!$C31*1.502</f>
        <v>190.2824353528579</v>
      </c>
      <c r="F31" s="147">
        <f>абс!D31*100000/'на 100 тыс'!$B31*1.502</f>
        <v>220.8174066451044</v>
      </c>
      <c r="G31" s="148">
        <f>абс!E31*100000/'на 100 тыс'!$C31*1.502</f>
        <v>190.2824353528579</v>
      </c>
      <c r="H31" s="51">
        <f>абс!F31*100000/'на 100 тыс'!$B31*1.502</f>
        <v>739.7383122610996</v>
      </c>
      <c r="I31" s="50">
        <f>абс!G31*100000/'на 100 тыс'!$C31*1.502</f>
        <v>772.3228258439526</v>
      </c>
      <c r="J31" s="50">
        <f>абс!H31*100000/'на 100 тыс'!$B31*1.502</f>
        <v>419.55307262569835</v>
      </c>
      <c r="K31" s="50">
        <f>абс!I31*100000/'на 100 тыс'!$C31*1.502</f>
        <v>380.5648707057158</v>
      </c>
      <c r="L31" s="50">
        <f>абс!J31*100000/'на 100 тыс'!$B31*1.502</f>
        <v>55.2043516612761</v>
      </c>
      <c r="M31" s="50">
        <f>абс!K31*100000/'на 100 тыс'!$C31*1.502</f>
        <v>67.15850659512631</v>
      </c>
      <c r="N31" s="50">
        <f>абс!L31*100000/'на 100 тыс'!$B31*1.502</f>
        <v>220.8174066451044</v>
      </c>
      <c r="O31" s="50">
        <f>абс!M31*100000/'на 100 тыс'!$C31*1.502</f>
        <v>257.44094194798424</v>
      </c>
      <c r="P31" s="50">
        <f>абс!N31*100000/'на 100 тыс'!$B31*1.502</f>
        <v>99.36783299029698</v>
      </c>
      <c r="Q31" s="143">
        <f>абс!O31*100000/'на 100 тыс'!$C31*1.502</f>
        <v>179.08935092033684</v>
      </c>
      <c r="R31" s="149">
        <f>абс!P31*100000/'на 100 тыс'!$B31*1.502</f>
        <v>0</v>
      </c>
      <c r="S31" s="161">
        <f>абс!Q31*100000/'на 100 тыс'!$C31*1.502</f>
        <v>11.193084432521053</v>
      </c>
      <c r="T31" s="51">
        <f>абс!R31*100000/'на 100 тыс'!$B31*1.502</f>
        <v>55.2043516612761</v>
      </c>
      <c r="U31" s="50">
        <f>абс!S31*100000/'на 100 тыс'!$C31*1.502</f>
        <v>22.386168865042105</v>
      </c>
      <c r="V31" s="50">
        <f>абс!T31*100000/'на 100 тыс'!$B31*1.502</f>
        <v>22.081740664510438</v>
      </c>
      <c r="W31" s="105">
        <f>абс!U31*100000/'на 100 тыс'!$C31*1.502</f>
        <v>0</v>
      </c>
      <c r="X31" s="89" t="s">
        <v>25</v>
      </c>
      <c r="Y31" s="49">
        <f>абс!W31*100000/'на 100 тыс'!$B31*1.502</f>
        <v>253.94001764187004</v>
      </c>
      <c r="Z31" s="50">
        <f>абс!X31*100000/'на 100 тыс'!$C31*1.502</f>
        <v>291.02019524554737</v>
      </c>
      <c r="AA31" s="50">
        <f>абс!Y31*100000/'на 100 тыс'!$B31*1.502</f>
        <v>22.081740664510438</v>
      </c>
      <c r="AB31" s="50">
        <f>абс!Z31*100000/'на 100 тыс'!$C31*1.502</f>
        <v>33.579253297563156</v>
      </c>
      <c r="AC31" s="50">
        <f>абс!AA31*100000/'на 100 тыс'!$B31*1.502</f>
        <v>66.24522199353132</v>
      </c>
      <c r="AD31" s="105">
        <f>абс!AB31*100000/'на 100 тыс'!$C31*1.502</f>
        <v>33.579253297563156</v>
      </c>
      <c r="AE31" s="49">
        <f>абс!AC31*100000/'на 100 тыс'!$B31*1.502</f>
        <v>99.36783299029698</v>
      </c>
      <c r="AF31" s="105">
        <f>абс!AD31*100000/'на 100 тыс'!$C31*1.502</f>
        <v>201.47551978537896</v>
      </c>
      <c r="AG31" s="49">
        <f>абс!AE31*100000/'на 100 тыс'!$B31*1.502</f>
        <v>0</v>
      </c>
      <c r="AH31" s="105">
        <f>абс!AF31*100000/'на 100 тыс'!$C31*1.502</f>
        <v>33.579253297563156</v>
      </c>
      <c r="AI31" s="49">
        <f>абс!AG31*100000/'на 100 тыс'!$B31*1.502</f>
        <v>0</v>
      </c>
      <c r="AJ31" s="105">
        <f>абс!AH31*100000/'на 100 тыс'!$C31*1.502</f>
        <v>11.193084432521053</v>
      </c>
      <c r="AK31" s="49">
        <f>абс!AI31*100000/'на 100 тыс'!$B31*1.502</f>
        <v>154.57218465157305</v>
      </c>
      <c r="AL31" s="105">
        <f>абс!AJ31*100000/'на 100 тыс'!$C31*1.502</f>
        <v>190.2824353528579</v>
      </c>
      <c r="AM31" s="51">
        <f>абс!AK31*100000/'на 100 тыс'!$B31*1.502</f>
        <v>154.57218465157305</v>
      </c>
      <c r="AN31" s="143">
        <f>абс!AL31*100000/'на 100 тыс'!$C31*1.502</f>
        <v>179.08935092033684</v>
      </c>
      <c r="AO31" s="49">
        <f>абс!AM31*100000/'на 100 тыс'!$B31*1.502</f>
        <v>11.040870332255219</v>
      </c>
      <c r="AP31" s="105">
        <f>абс!AN31*100000/'на 100 тыс'!$C31*1.502</f>
        <v>33.579253297563156</v>
      </c>
    </row>
    <row r="32" spans="1:42" s="22" customFormat="1" ht="13.5" thickBot="1">
      <c r="A32" s="52" t="s">
        <v>26</v>
      </c>
      <c r="B32" s="53">
        <v>531332</v>
      </c>
      <c r="C32" s="135">
        <v>527592</v>
      </c>
      <c r="D32" s="126">
        <f>абс!B32*100000/'на 100 тыс'!$B32*1.502</f>
        <v>187.42067106818337</v>
      </c>
      <c r="E32" s="123">
        <f>абс!C32*100000/'на 100 тыс'!$C32*1.502</f>
        <v>186.18705363235227</v>
      </c>
      <c r="F32" s="123">
        <f>абс!D32*100000/'на 100 тыс'!$B32*1.502</f>
        <v>185.15918484111629</v>
      </c>
      <c r="G32" s="124">
        <f>абс!E32*100000/'на 100 тыс'!$C32*1.502</f>
        <v>185.0482948945397</v>
      </c>
      <c r="H32" s="131">
        <f>абс!F32*100000/'на 100 тыс'!$B32*1.502</f>
        <v>525.7955477930936</v>
      </c>
      <c r="I32" s="109">
        <f>абс!G32*100000/'на 100 тыс'!$C32*1.502</f>
        <v>521.8361916026021</v>
      </c>
      <c r="J32" s="109">
        <f>абс!H32*100000/'на 100 тыс'!$B32*1.502</f>
        <v>253.8518289882785</v>
      </c>
      <c r="K32" s="109">
        <f>абс!I32*100000/'на 100 тыс'!$C32*1.502</f>
        <v>253.658508847746</v>
      </c>
      <c r="L32" s="109">
        <f>абс!J32*100000/'на 100 тыс'!$B32*1.502</f>
        <v>22.049490713903925</v>
      </c>
      <c r="M32" s="109">
        <f>абс!K32*100000/'на 100 тыс'!$C32*1.502</f>
        <v>23.913933494063592</v>
      </c>
      <c r="N32" s="109">
        <f>абс!L32*100000/'на 100 тыс'!$B32*1.502</f>
        <v>158.02135011631148</v>
      </c>
      <c r="O32" s="109">
        <f>абс!M32*100000/'на 100 тыс'!$C32*1.502</f>
        <v>158.0027748714916</v>
      </c>
      <c r="P32" s="109">
        <f>абс!N32*100000/'на 100 тыс'!$B32*1.502</f>
        <v>80.56544683926434</v>
      </c>
      <c r="Q32" s="144">
        <f>абс!O32*100000/'на 100 тыс'!$C32*1.502</f>
        <v>85.97628470484769</v>
      </c>
      <c r="R32" s="23">
        <f>абс!P32*100000/'на 100 тыс'!$B32*1.502</f>
        <v>9.611316465035044</v>
      </c>
      <c r="S32" s="162">
        <f>абс!Q32*100000/'на 100 тыс'!$C32*1.502</f>
        <v>9.110069902500417</v>
      </c>
      <c r="T32" s="131">
        <f>абс!R32*100000/'на 100 тыс'!$B32*1.502</f>
        <v>71.51950193099607</v>
      </c>
      <c r="U32" s="109">
        <f>абс!S32*100000/'на 100 тыс'!$C32*1.502</f>
        <v>62.06235121078409</v>
      </c>
      <c r="V32" s="109">
        <f>абс!T32*100000/'на 100 тыс'!$B32*1.502</f>
        <v>21.76680493552054</v>
      </c>
      <c r="W32" s="110">
        <f>абс!U32*100000/'на 100 тыс'!$C32*1.502</f>
        <v>12.811035800391211</v>
      </c>
      <c r="X32" s="54" t="s">
        <v>26</v>
      </c>
      <c r="Y32" s="23">
        <f>абс!W32*100000/'на 100 тыс'!$B32*1.502</f>
        <v>167.9153523597299</v>
      </c>
      <c r="Z32" s="109">
        <f>абс!X32*100000/'на 100 тыс'!$C32*1.502</f>
        <v>179.92388057438322</v>
      </c>
      <c r="AA32" s="109">
        <f>абс!Y32*100000/'на 100 тыс'!$B32*1.502</f>
        <v>12.155488470485496</v>
      </c>
      <c r="AB32" s="109">
        <f>абс!Z32*100000/'на 100 тыс'!$C32*1.502</f>
        <v>15.65793264492259</v>
      </c>
      <c r="AC32" s="109">
        <f>абс!AA32*100000/'на 100 тыс'!$B32*1.502</f>
        <v>56.537155676676726</v>
      </c>
      <c r="AD32" s="110">
        <f>абс!AB32*100000/'на 100 тыс'!$C32*1.502</f>
        <v>48.96662572593974</v>
      </c>
      <c r="AE32" s="23">
        <f>абс!AC32*100000/'на 100 тыс'!$B32*1.502</f>
        <v>82.26156150956464</v>
      </c>
      <c r="AF32" s="110">
        <f>абс!AD32*100000/'на 100 тыс'!$C32*1.502</f>
        <v>86.26097438930083</v>
      </c>
      <c r="AG32" s="23">
        <f>абс!AE32*100000/'на 100 тыс'!$B32*1.502</f>
        <v>83.67499040148157</v>
      </c>
      <c r="AH32" s="110">
        <f>абс!AF32*100000/'на 100 тыс'!$C32*1.502</f>
        <v>103.62704514094226</v>
      </c>
      <c r="AI32" s="23">
        <f>абс!AG32*100000/'на 100 тыс'!$B32*1.502</f>
        <v>58.51595612536042</v>
      </c>
      <c r="AJ32" s="110">
        <f>абс!AH32*100000/'на 100 тыс'!$C32*1.502</f>
        <v>70.3183520599251</v>
      </c>
      <c r="AK32" s="23">
        <f>абс!AI32*100000/'на 100 тыс'!$B32*1.502</f>
        <v>93.85167842328337</v>
      </c>
      <c r="AL32" s="110">
        <f>абс!AJ32*100000/'на 100 тыс'!$C32*1.502</f>
        <v>105.61987293211422</v>
      </c>
      <c r="AM32" s="131">
        <f>абс!AK32*100000/'на 100 тыс'!$B32*1.502</f>
        <v>78.30396061219727</v>
      </c>
      <c r="AN32" s="144">
        <f>абс!AL32*100000/'на 100 тыс'!$C32*1.502</f>
        <v>88.53849186492593</v>
      </c>
      <c r="AO32" s="23">
        <f>абс!AM32*100000/'на 100 тыс'!$B32*1.502</f>
        <v>37.03183696822326</v>
      </c>
      <c r="AP32" s="110">
        <f>абс!AN32*100000/'на 100 тыс'!$C32*1.502</f>
        <v>37.29434866336108</v>
      </c>
    </row>
    <row r="33" spans="1:42" ht="12.75">
      <c r="A33" s="26" t="s">
        <v>27</v>
      </c>
      <c r="B33" s="194">
        <v>646277</v>
      </c>
      <c r="C33" s="94">
        <v>648213</v>
      </c>
      <c r="D33" s="121">
        <f>абс!B33*100000/'на 100 тыс'!$B33*1.502</f>
        <v>168.96067785175705</v>
      </c>
      <c r="E33" s="122">
        <f>абс!C33*100000/'на 100 тыс'!$C33*1.502</f>
        <v>187.9200201168443</v>
      </c>
      <c r="F33" s="122">
        <f>абс!D33*100000/'на 100 тыс'!$B33*1.502</f>
        <v>166.4041889158983</v>
      </c>
      <c r="G33" s="125">
        <f>абс!E33*100000/'на 100 тыс'!$C33*1.502</f>
        <v>186.52973636752117</v>
      </c>
      <c r="H33" s="13">
        <f>абс!F33*100000/'на 100 тыс'!$B33*1.502</f>
        <v>570.7942569517405</v>
      </c>
      <c r="I33" s="8">
        <f>абс!G33*100000/'на 100 тыс'!$C33*1.502</f>
        <v>556.1134997292556</v>
      </c>
      <c r="J33" s="8">
        <f>абс!H33*100000/'на 100 тыс'!$B33*1.502</f>
        <v>370.2260795293659</v>
      </c>
      <c r="K33" s="8">
        <f>абс!I33*100000/'на 100 тыс'!$C33*1.502</f>
        <v>358.6932073253699</v>
      </c>
      <c r="L33" s="8">
        <f>абс!J33*100000/'на 100 тыс'!$B33*1.502</f>
        <v>38.57974212295966</v>
      </c>
      <c r="M33" s="8">
        <f>абс!K33*100000/'на 100 тыс'!$C33*1.502</f>
        <v>39.85480081392999</v>
      </c>
      <c r="N33" s="8">
        <f>абс!L33*100000/'на 100 тыс'!$B33*1.502</f>
        <v>122.47906083614302</v>
      </c>
      <c r="O33" s="8">
        <f>абс!M33*100000/'на 100 тыс'!$C33*1.502</f>
        <v>143.8943680549449</v>
      </c>
      <c r="P33" s="8">
        <f>абс!N33*100000/'на 100 тыс'!$B33*1.502</f>
        <v>89.24470466997897</v>
      </c>
      <c r="Q33" s="36">
        <f>абс!O33*100000/'на 100 тыс'!$C33*1.502</f>
        <v>104.73470911567648</v>
      </c>
      <c r="R33" s="7">
        <f>абс!P33*100000/'на 100 тыс'!$B33*1.502</f>
        <v>2.5564889358587726</v>
      </c>
      <c r="S33" s="163">
        <f>абс!Q33*100000/'на 100 тыс'!$C33*1.502</f>
        <v>6.2562768719541255</v>
      </c>
      <c r="T33" s="13">
        <f>абс!R33*100000/'на 100 тыс'!$B33*1.502</f>
        <v>42.06586339913071</v>
      </c>
      <c r="U33" s="8">
        <f>абс!S33*100000/'на 100 тыс'!$C33*1.502</f>
        <v>35.45223560774005</v>
      </c>
      <c r="V33" s="8">
        <f>абс!T33*100000/'на 100 тыс'!$B33*1.502</f>
        <v>24.867665103353513</v>
      </c>
      <c r="W33" s="21">
        <f>абс!U33*100000/'на 100 тыс'!$C33*1.502</f>
        <v>16.451691033657145</v>
      </c>
      <c r="X33" s="90" t="s">
        <v>27</v>
      </c>
      <c r="Y33" s="7">
        <f>абс!W33*100000/'на 100 тыс'!$B33*1.502</f>
        <v>91.3363774356816</v>
      </c>
      <c r="Z33" s="8">
        <f>абс!X33*100000/'на 100 тыс'!$C33*1.502</f>
        <v>77.62417600387526</v>
      </c>
      <c r="AA33" s="8">
        <f>абс!Y33*100000/'на 100 тыс'!$B33*1.502</f>
        <v>8.831507232966668</v>
      </c>
      <c r="AB33" s="8">
        <f>абс!Z33*100000/'на 100 тыс'!$C33*1.502</f>
        <v>5.561134997292557</v>
      </c>
      <c r="AC33" s="8">
        <f>абс!AA33*100000/'на 100 тыс'!$B33*1.502</f>
        <v>21.846359997338602</v>
      </c>
      <c r="AD33" s="21">
        <f>абс!AB33*100000/'на 100 тыс'!$C33*1.502</f>
        <v>17.610260824759763</v>
      </c>
      <c r="AE33" s="7">
        <f>абс!AC33*100000/'на 100 тыс'!$B33*1.502</f>
        <v>71.58169020404563</v>
      </c>
      <c r="AF33" s="21">
        <f>абс!AD33*100000/'на 100 тыс'!$C33*1.502</f>
        <v>68.35561767505433</v>
      </c>
      <c r="AG33" s="7">
        <f>абс!AE33*100000/'на 100 тыс'!$B33*1.502</f>
        <v>40.20659871850615</v>
      </c>
      <c r="AH33" s="21">
        <f>абс!AF33*100000/'на 100 тыс'!$C33*1.502</f>
        <v>51.44049872495615</v>
      </c>
      <c r="AI33" s="7">
        <f>абс!AG33*100000/'на 100 тыс'!$B33*1.502</f>
        <v>7.901874892654388</v>
      </c>
      <c r="AJ33" s="21">
        <f>абс!AH33*100000/'на 100 тыс'!$C33*1.502</f>
        <v>9.50027228704145</v>
      </c>
      <c r="AK33" s="7">
        <f>абс!AI33*100000/'на 100 тыс'!$B33*1.502</f>
        <v>48.10847361116054</v>
      </c>
      <c r="AL33" s="21">
        <f>абс!AJ33*100000/'на 100 тыс'!$C33*1.502</f>
        <v>64.64819434352597</v>
      </c>
      <c r="AM33" s="13">
        <f>абс!AK33*100000/'на 100 тыс'!$B33*1.502</f>
        <v>27.88897020936843</v>
      </c>
      <c r="AN33" s="36">
        <f>абс!AL33*100000/'на 100 тыс'!$C33*1.502</f>
        <v>44.02565206189941</v>
      </c>
      <c r="AO33" s="7">
        <f>абс!AM33*100000/'на 100 тыс'!$B33*1.502</f>
        <v>16.96579021069913</v>
      </c>
      <c r="AP33" s="21">
        <f>абс!AN33*100000/'на 100 тыс'!$C33*1.502</f>
        <v>15.9882631172161</v>
      </c>
    </row>
    <row r="34" spans="1:42" ht="12.75">
      <c r="A34" s="3" t="s">
        <v>28</v>
      </c>
      <c r="B34" s="192">
        <v>98063</v>
      </c>
      <c r="C34" s="95">
        <v>97550</v>
      </c>
      <c r="D34" s="141">
        <f>абс!B34*100000/'на 100 тыс'!$B34*1.502</f>
        <v>151.63517330695572</v>
      </c>
      <c r="E34" s="138">
        <f>абс!C34*100000/'на 100 тыс'!$C34*1.502</f>
        <v>180.14761660686827</v>
      </c>
      <c r="F34" s="138">
        <f>абс!D34*100000/'на 100 тыс'!$B34*1.502</f>
        <v>150.10350488971375</v>
      </c>
      <c r="G34" s="142">
        <f>абс!E34*100000/'на 100 тыс'!$C34*1.502</f>
        <v>178.60789338800615</v>
      </c>
      <c r="H34" s="13">
        <f>абс!F34*100000/'на 100 тыс'!$B34*1.502</f>
        <v>479.41221459673886</v>
      </c>
      <c r="I34" s="8">
        <f>абс!G34*100000/'на 100 тыс'!$C34*1.502</f>
        <v>508.1086622245002</v>
      </c>
      <c r="J34" s="8">
        <f>абс!H34*100000/'на 100 тыс'!$B34*1.502</f>
        <v>234.3452678380225</v>
      </c>
      <c r="K34" s="8">
        <f>абс!I34*100000/'на 100 тыс'!$C34*1.502</f>
        <v>263.2926704254229</v>
      </c>
      <c r="L34" s="8">
        <f>абс!J34*100000/'на 100 тыс'!$B34*1.502</f>
        <v>18.380021006903725</v>
      </c>
      <c r="M34" s="8">
        <f>абс!K34*100000/'на 100 тыс'!$C34*1.502</f>
        <v>27.715017939518194</v>
      </c>
      <c r="N34" s="8">
        <f>абс!L34*100000/'на 100 тыс'!$B34*1.502</f>
        <v>174.6101995655854</v>
      </c>
      <c r="O34" s="8">
        <f>абс!M34*100000/'на 100 тыс'!$C34*1.502</f>
        <v>172.44900051255766</v>
      </c>
      <c r="P34" s="8">
        <f>абс!N34*100000/'на 100 тыс'!$B34*1.502</f>
        <v>94.96344186900258</v>
      </c>
      <c r="Q34" s="36">
        <f>абс!O34*100000/'на 100 тыс'!$C34*1.502</f>
        <v>73.90671450538186</v>
      </c>
      <c r="R34" s="9">
        <f>абс!P34*100000/'на 100 тыс'!$B34*1.502</f>
        <v>16.848352589661747</v>
      </c>
      <c r="S34" s="160">
        <f>абс!Q34*100000/'на 100 тыс'!$C34*1.502</f>
        <v>13.857508969759097</v>
      </c>
      <c r="T34" s="13">
        <f>абс!R34*100000/'на 100 тыс'!$B34*1.502</f>
        <v>42.88671568277536</v>
      </c>
      <c r="U34" s="8">
        <f>абс!S34*100000/'на 100 тыс'!$C34*1.502</f>
        <v>33.873910814966685</v>
      </c>
      <c r="V34" s="8">
        <f>абс!T34*100000/'на 100 тыс'!$B34*1.502</f>
        <v>10.72167892069384</v>
      </c>
      <c r="W34" s="21">
        <f>абс!U34*100000/'на 100 тыс'!$C34*1.502</f>
        <v>9.238339313172732</v>
      </c>
      <c r="X34" s="12" t="s">
        <v>28</v>
      </c>
      <c r="Y34" s="7">
        <f>абс!W34*100000/'на 100 тыс'!$B34*1.502</f>
        <v>122.53347337935817</v>
      </c>
      <c r="Z34" s="8">
        <f>абс!X34*100000/'на 100 тыс'!$C34*1.502</f>
        <v>93.92311635058944</v>
      </c>
      <c r="AA34" s="8">
        <f>абс!Y34*100000/'на 100 тыс'!$B34*1.502</f>
        <v>6.126673668967908</v>
      </c>
      <c r="AB34" s="8">
        <f>абс!Z34*100000/'на 100 тыс'!$C34*1.502</f>
        <v>9.238339313172732</v>
      </c>
      <c r="AC34" s="8">
        <f>абс!AA34*100000/'на 100 тыс'!$B34*1.502</f>
        <v>26.03836309311361</v>
      </c>
      <c r="AD34" s="21">
        <f>абс!AB34*100000/'на 100 тыс'!$C34*1.502</f>
        <v>20.016401845207586</v>
      </c>
      <c r="AE34" s="7">
        <f>абс!AC34*100000/'на 100 тыс'!$B34*1.502</f>
        <v>111.81179445866434</v>
      </c>
      <c r="AF34" s="21">
        <f>абс!AD34*100000/'на 100 тыс'!$C34*1.502</f>
        <v>97.00256278831368</v>
      </c>
      <c r="AG34" s="7">
        <f>абс!AE34*100000/'на 100 тыс'!$B34*1.502</f>
        <v>220.5602520828447</v>
      </c>
      <c r="AH34" s="21">
        <f>абс!AF34*100000/'на 100 тыс'!$C34*1.502</f>
        <v>177.06817016914403</v>
      </c>
      <c r="AI34" s="7">
        <f>абс!AG34*100000/'на 100 тыс'!$B34*1.502</f>
        <v>22.975026258629658</v>
      </c>
      <c r="AJ34" s="21">
        <f>абс!AH34*100000/'на 100 тыс'!$C34*1.502</f>
        <v>10.778062532034854</v>
      </c>
      <c r="AK34" s="7">
        <f>абс!AI34*100000/'на 100 тыс'!$B34*1.502</f>
        <v>30.633368344839543</v>
      </c>
      <c r="AL34" s="21">
        <f>абс!AJ34*100000/'на 100 тыс'!$C34*1.502</f>
        <v>60.049205535622754</v>
      </c>
      <c r="AM34" s="13">
        <f>абс!AK34*100000/'на 100 тыс'!$B34*1.502</f>
        <v>21.44335784138768</v>
      </c>
      <c r="AN34" s="36">
        <f>абс!AL34*100000/'на 100 тыс'!$C34*1.502</f>
        <v>53.890312660174274</v>
      </c>
      <c r="AO34" s="7">
        <f>абс!AM34*100000/'на 100 тыс'!$B34*1.502</f>
        <v>32.16503676208152</v>
      </c>
      <c r="AP34" s="21">
        <f>абс!AN34*100000/'на 100 тыс'!$C34*1.502</f>
        <v>36.95335725269093</v>
      </c>
    </row>
    <row r="35" spans="1:42" ht="12.75">
      <c r="A35" s="3" t="s">
        <v>29</v>
      </c>
      <c r="B35" s="192">
        <v>93628</v>
      </c>
      <c r="C35" s="95">
        <v>93056</v>
      </c>
      <c r="D35" s="141">
        <f>абс!B35*100000/'на 100 тыс'!$B35*1.502</f>
        <v>165.2347588328278</v>
      </c>
      <c r="E35" s="138">
        <f>абс!C35*100000/'на 100 тыс'!$C35*1.502</f>
        <v>151.7236932599725</v>
      </c>
      <c r="F35" s="138">
        <f>абс!D35*100000/'на 100 тыс'!$B35*1.502</f>
        <v>162.02631691374376</v>
      </c>
      <c r="G35" s="142">
        <f>абс!E35*100000/'на 100 тыс'!$C35*1.502</f>
        <v>151.7236932599725</v>
      </c>
      <c r="H35" s="13">
        <f>абс!F35*100000/'на 100 тыс'!$B35*1.502</f>
        <v>548.64356816337</v>
      </c>
      <c r="I35" s="8">
        <f>абс!G35*100000/'на 100 тыс'!$C35*1.502</f>
        <v>558.4723177441541</v>
      </c>
      <c r="J35" s="8">
        <f>абс!H35*100000/'на 100 тыс'!$B35*1.502</f>
        <v>256.67535352672274</v>
      </c>
      <c r="K35" s="8">
        <f>абс!I35*100000/'на 100 тыс'!$C35*1.502</f>
        <v>256.6390130674003</v>
      </c>
      <c r="L35" s="8">
        <f>абс!J35*100000/'на 100 тыс'!$B35*1.502</f>
        <v>40.10552398855043</v>
      </c>
      <c r="M35" s="8">
        <f>абс!K35*100000/'на 100 тыс'!$C35*1.502</f>
        <v>32.281636863823934</v>
      </c>
      <c r="N35" s="8">
        <f>абс!L35*100000/'на 100 тыс'!$B35*1.502</f>
        <v>200.52761994275215</v>
      </c>
      <c r="O35" s="8">
        <f>абс!M35*100000/'на 100 тыс'!$C35*1.502</f>
        <v>214.67288514442913</v>
      </c>
      <c r="P35" s="8">
        <f>абс!N35*100000/'на 100 тыс'!$B35*1.502</f>
        <v>67.37728030076474</v>
      </c>
      <c r="Q35" s="36">
        <f>абс!O35*100000/'на 100 тыс'!$C35*1.502</f>
        <v>71.01960110041266</v>
      </c>
      <c r="R35" s="9">
        <f>абс!P35*100000/'на 100 тыс'!$B35*1.502</f>
        <v>3.2084419190840348</v>
      </c>
      <c r="S35" s="160">
        <f>абс!Q35*100000/'на 100 тыс'!$C35*1.502</f>
        <v>1.6140818431911967</v>
      </c>
      <c r="T35" s="13">
        <f>абс!R35*100000/'на 100 тыс'!$B35*1.502</f>
        <v>46.522407826718506</v>
      </c>
      <c r="U35" s="8">
        <f>абс!S35*100000/'на 100 тыс'!$C35*1.502</f>
        <v>41.96612792297112</v>
      </c>
      <c r="V35" s="8">
        <f>абс!T35*100000/'на 100 тыс'!$B35*1.502</f>
        <v>6.4168838381680695</v>
      </c>
      <c r="W35" s="21">
        <f>абс!U35*100000/'на 100 тыс'!$C35*1.502</f>
        <v>1.6140818431911967</v>
      </c>
      <c r="X35" s="12" t="s">
        <v>29</v>
      </c>
      <c r="Y35" s="7">
        <f>абс!W35*100000/'на 100 тыс'!$B35*1.502</f>
        <v>110.69124620839919</v>
      </c>
      <c r="Z35" s="8">
        <f>абс!X35*100000/'на 100 тыс'!$C35*1.502</f>
        <v>100.07307427785419</v>
      </c>
      <c r="AA35" s="8">
        <f>абс!Y35*100000/'на 100 тыс'!$B35*1.502</f>
        <v>4.812662878626052</v>
      </c>
      <c r="AB35" s="8">
        <f>абс!Z35*100000/'на 100 тыс'!$C35*1.502</f>
        <v>4.84224552957359</v>
      </c>
      <c r="AC35" s="8">
        <f>абс!AA35*100000/'на 100 тыс'!$B35*1.502</f>
        <v>24.063314393130263</v>
      </c>
      <c r="AD35" s="21">
        <f>абс!AB35*100000/'на 100 тыс'!$C35*1.502</f>
        <v>22.597145804676753</v>
      </c>
      <c r="AE35" s="7">
        <f>абс!AC35*100000/'на 100 тыс'!$B35*1.502</f>
        <v>120.3165719656513</v>
      </c>
      <c r="AF35" s="21">
        <f>абс!AD35*100000/'на 100 тыс'!$C35*1.502</f>
        <v>88.77450137551581</v>
      </c>
      <c r="AG35" s="7">
        <f>абс!AE35*100000/'на 100 тыс'!$B35*1.502</f>
        <v>25.667535352672278</v>
      </c>
      <c r="AH35" s="21">
        <f>абс!AF35*100000/'на 100 тыс'!$C35*1.502</f>
        <v>30.667555020632737</v>
      </c>
      <c r="AI35" s="7">
        <f>абс!AG35*100000/'на 100 тыс'!$B35*1.502</f>
        <v>67.37728030076474</v>
      </c>
      <c r="AJ35" s="21">
        <f>абс!AH35*100000/'на 100 тыс'!$C35*1.502</f>
        <v>59.72102819807428</v>
      </c>
      <c r="AK35" s="7">
        <f>абс!AI35*100000/'на 100 тыс'!$B35*1.502</f>
        <v>88.23215277481096</v>
      </c>
      <c r="AL35" s="21">
        <f>абс!AJ35*100000/'на 100 тыс'!$C35*1.502</f>
        <v>119.44205639614856</v>
      </c>
      <c r="AM35" s="13">
        <f>абс!AK35*100000/'на 100 тыс'!$B35*1.502</f>
        <v>85.02371085572692</v>
      </c>
      <c r="AN35" s="36">
        <f>абс!AL35*100000/'на 100 тыс'!$C35*1.502</f>
        <v>103.30123796423659</v>
      </c>
      <c r="AO35" s="7">
        <f>абс!AM35*100000/'на 100 тыс'!$B35*1.502</f>
        <v>70.58572221984876</v>
      </c>
      <c r="AP35" s="21">
        <f>абс!AN35*100000/'на 100 тыс'!$C35*1.502</f>
        <v>41.96612792297112</v>
      </c>
    </row>
    <row r="36" spans="1:161" ht="12.75">
      <c r="A36" s="3" t="s">
        <v>30</v>
      </c>
      <c r="B36" s="192">
        <v>49617</v>
      </c>
      <c r="C36" s="95">
        <v>49328</v>
      </c>
      <c r="D36" s="141">
        <f>абс!B36*100000/'на 100 тыс'!$B36*1.502</f>
        <v>139.25066005602918</v>
      </c>
      <c r="E36" s="138">
        <f>абс!C36*100000/'на 100 тыс'!$C36*1.502</f>
        <v>133.9766461239053</v>
      </c>
      <c r="F36" s="138">
        <f>абс!D36*100000/'на 100 тыс'!$B36*1.502</f>
        <v>133.196283531854</v>
      </c>
      <c r="G36" s="142">
        <f>абс!E36*100000/'на 100 тыс'!$C36*1.502</f>
        <v>130.931722348362</v>
      </c>
      <c r="H36" s="13">
        <f>абс!F36*100000/'на 100 тыс'!$B36*1.502</f>
        <v>538.8395106515912</v>
      </c>
      <c r="I36" s="8">
        <f>абс!G36*100000/'на 100 тыс'!$C36*1.502</f>
        <v>353.211157963023</v>
      </c>
      <c r="J36" s="8">
        <f>абс!H36*100000/'на 100 тыс'!$B36*1.502</f>
        <v>314.82757925710945</v>
      </c>
      <c r="K36" s="8">
        <f>абс!I36*100000/'на 100 тыс'!$C36*1.502</f>
        <v>194.87512163477132</v>
      </c>
      <c r="L36" s="8">
        <f>абс!J36*100000/'на 100 тыс'!$B36*1.502</f>
        <v>30.27188262087591</v>
      </c>
      <c r="M36" s="8">
        <f>абс!K36*100000/'на 100 тыс'!$C36*1.502</f>
        <v>9.134771326629906</v>
      </c>
      <c r="N36" s="8">
        <f>абс!L36*100000/'на 100 тыс'!$B36*1.502</f>
        <v>145.30503658020436</v>
      </c>
      <c r="O36" s="8">
        <f>абс!M36*100000/'на 100 тыс'!$C36*1.502</f>
        <v>94.39263704184236</v>
      </c>
      <c r="P36" s="8">
        <f>абс!N36*100000/'на 100 тыс'!$B36*1.502</f>
        <v>121.08753048350364</v>
      </c>
      <c r="Q36" s="36">
        <f>абс!O36*100000/'на 100 тыс'!$C36*1.502</f>
        <v>88.30278949075576</v>
      </c>
      <c r="R36" s="9">
        <f>абс!P36*100000/'на 100 тыс'!$B36*1.502</f>
        <v>3.0271882620875914</v>
      </c>
      <c r="S36" s="160">
        <f>абс!Q36*100000/'на 100 тыс'!$C36*1.502</f>
        <v>3.044923775543302</v>
      </c>
      <c r="T36" s="13">
        <f>абс!R36*100000/'на 100 тыс'!$B36*1.502</f>
        <v>21.190317834613136</v>
      </c>
      <c r="U36" s="8">
        <f>абс!S36*100000/'на 100 тыс'!$C36*1.502</f>
        <v>15.22461887771651</v>
      </c>
      <c r="V36" s="8">
        <f>абс!T36*100000/'на 100 тыс'!$B36*1.502</f>
        <v>3.0271882620875914</v>
      </c>
      <c r="W36" s="21">
        <f>абс!U36*100000/'на 100 тыс'!$C36*1.502</f>
        <v>3.044923775543302</v>
      </c>
      <c r="X36" s="12" t="s">
        <v>30</v>
      </c>
      <c r="Y36" s="7">
        <f>абс!W36*100000/'на 100 тыс'!$B36*1.502</f>
        <v>75.67970655218977</v>
      </c>
      <c r="Z36" s="8">
        <f>абс!X36*100000/'на 100 тыс'!$C36*1.502</f>
        <v>73.07817061303925</v>
      </c>
      <c r="AA36" s="8">
        <f>абс!Y36*100000/'на 100 тыс'!$B36*1.502</f>
        <v>0</v>
      </c>
      <c r="AB36" s="8">
        <f>абс!Z36*100000/'на 100 тыс'!$C36*1.502</f>
        <v>0</v>
      </c>
      <c r="AC36" s="8">
        <f>абс!AA36*100000/'на 100 тыс'!$B36*1.502</f>
        <v>21.190317834613136</v>
      </c>
      <c r="AD36" s="21">
        <f>абс!AB36*100000/'на 100 тыс'!$C36*1.502</f>
        <v>24.359390204346415</v>
      </c>
      <c r="AE36" s="7">
        <f>абс!AC36*100000/'на 100 тыс'!$B36*1.502</f>
        <v>84.76127133845254</v>
      </c>
      <c r="AF36" s="21">
        <f>абс!AD36*100000/'на 100 тыс'!$C36*1.502</f>
        <v>73.07817061303925</v>
      </c>
      <c r="AG36" s="7">
        <f>абс!AE36*100000/'на 100 тыс'!$B36*1.502</f>
        <v>166.49535441481748</v>
      </c>
      <c r="AH36" s="21">
        <f>абс!AF36*100000/'на 100 тыс'!$C36*1.502</f>
        <v>270.9982160233539</v>
      </c>
      <c r="AI36" s="7">
        <f>абс!AG36*100000/'на 100 тыс'!$B36*1.502</f>
        <v>3.0271882620875914</v>
      </c>
      <c r="AJ36" s="21">
        <f>абс!AH36*100000/'на 100 тыс'!$C36*1.502</f>
        <v>0</v>
      </c>
      <c r="AK36" s="7">
        <f>абс!AI36*100000/'на 100 тыс'!$B36*1.502</f>
        <v>75.67970655218977</v>
      </c>
      <c r="AL36" s="21">
        <f>абс!AJ36*100000/'на 100 тыс'!$C36*1.502</f>
        <v>63.94339928640934</v>
      </c>
      <c r="AM36" s="13">
        <f>абс!AK36*100000/'на 100 тыс'!$B36*1.502</f>
        <v>69.62533002801459</v>
      </c>
      <c r="AN36" s="36">
        <f>абс!AL36*100000/'на 100 тыс'!$C36*1.502</f>
        <v>60.89847551086604</v>
      </c>
      <c r="AO36" s="7">
        <f>абс!AM36*100000/'на 100 тыс'!$B36*1.502</f>
        <v>18.163129572525545</v>
      </c>
      <c r="AP36" s="21">
        <f>абс!AN36*100000/'на 100 тыс'!$C36*1.502</f>
        <v>6.089847551086604</v>
      </c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</row>
    <row r="37" spans="1:161" ht="13.5" thickBot="1">
      <c r="A37" s="48" t="s">
        <v>31</v>
      </c>
      <c r="B37" s="193">
        <v>97910</v>
      </c>
      <c r="C37" s="134">
        <v>97305</v>
      </c>
      <c r="D37" s="146">
        <f>абс!B37*100000/'на 100 тыс'!$B37*1.502</f>
        <v>213.23460320702685</v>
      </c>
      <c r="E37" s="147">
        <f>абс!C37*100000/'на 100 тыс'!$C37*1.502</f>
        <v>217.64760289810388</v>
      </c>
      <c r="F37" s="147">
        <f>абс!D37*100000/'на 100 тыс'!$B37*1.502</f>
        <v>211.7005413134511</v>
      </c>
      <c r="G37" s="148">
        <f>абс!E37*100000/'на 100 тыс'!$C37*1.502</f>
        <v>209.92960279533426</v>
      </c>
      <c r="H37" s="51">
        <f>абс!F37*100000/'на 100 тыс'!$B37*1.502</f>
        <v>429.5373302012052</v>
      </c>
      <c r="I37" s="50">
        <f>абс!G37*100000/'на 100 тыс'!$C37*1.502</f>
        <v>591.1988078721546</v>
      </c>
      <c r="J37" s="50">
        <f>абс!H37*100000/'на 100 тыс'!$B37*1.502</f>
        <v>240.84771729139004</v>
      </c>
      <c r="K37" s="50">
        <f>абс!I37*100000/'на 100 тыс'!$C37*1.502</f>
        <v>313.35080417244745</v>
      </c>
      <c r="L37" s="50">
        <f>абс!J37*100000/'на 100 тыс'!$B37*1.502</f>
        <v>23.01092840363599</v>
      </c>
      <c r="M37" s="50">
        <f>абс!K37*100000/'на 100 тыс'!$C37*1.502</f>
        <v>27.78480036997071</v>
      </c>
      <c r="N37" s="50">
        <f>абс!L37*100000/'на 100 тыс'!$B37*1.502</f>
        <v>124.25901337963437</v>
      </c>
      <c r="O37" s="50">
        <f>абс!M37*100000/'на 100 тыс'!$C37*1.502</f>
        <v>199.1244026514568</v>
      </c>
      <c r="P37" s="50">
        <f>абс!N37*100000/'на 100 тыс'!$B37*1.502</f>
        <v>55.22622816872639</v>
      </c>
      <c r="Q37" s="143">
        <f>абс!O37*100000/'на 100 тыс'!$C37*1.502</f>
        <v>64.831200863265</v>
      </c>
      <c r="R37" s="149">
        <f>абс!P37*100000/'на 100 тыс'!$B37*1.502</f>
        <v>9.204371361454397</v>
      </c>
      <c r="S37" s="161">
        <f>абс!Q37*100000/'на 100 тыс'!$C37*1.502</f>
        <v>6.174400082215713</v>
      </c>
      <c r="T37" s="51">
        <f>абс!R37*100000/'на 100 тыс'!$B37*1.502</f>
        <v>58.29435195587784</v>
      </c>
      <c r="U37" s="50">
        <f>абс!S37*100000/'на 100 тыс'!$C37*1.502</f>
        <v>41.677200554956066</v>
      </c>
      <c r="V37" s="50">
        <f>абс!T37*100000/'на 100 тыс'!$B37*1.502</f>
        <v>9.204371361454397</v>
      </c>
      <c r="W37" s="105">
        <f>абс!U37*100000/'на 100 тыс'!$C37*1.502</f>
        <v>6.174400082215713</v>
      </c>
      <c r="X37" s="89" t="s">
        <v>31</v>
      </c>
      <c r="Y37" s="49">
        <f>абс!W37*100000/'на 100 тыс'!$B37*1.502</f>
        <v>98.17996118884689</v>
      </c>
      <c r="Z37" s="50">
        <f>абс!X37*100000/'на 100 тыс'!$C37*1.502</f>
        <v>118.85720158265248</v>
      </c>
      <c r="AA37" s="50">
        <f>абс!Y37*100000/'на 100 тыс'!$B37*1.502</f>
        <v>0</v>
      </c>
      <c r="AB37" s="50">
        <f>абс!Z37*100000/'на 100 тыс'!$C37*1.502</f>
        <v>13.892400184985355</v>
      </c>
      <c r="AC37" s="50">
        <f>абс!AA37*100000/'на 100 тыс'!$B37*1.502</f>
        <v>30.681237871514657</v>
      </c>
      <c r="AD37" s="105">
        <f>абс!AB37*100000/'на 100 тыс'!$C37*1.502</f>
        <v>37.04640049329428</v>
      </c>
      <c r="AE37" s="49">
        <f>абс!AC37*100000/'на 100 тыс'!$B37*1.502</f>
        <v>93.5777755081197</v>
      </c>
      <c r="AF37" s="105">
        <f>абс!AD37*100000/'на 100 тыс'!$C37*1.502</f>
        <v>72.54920096603463</v>
      </c>
      <c r="AG37" s="49">
        <f>абс!AE37*100000/'на 100 тыс'!$B37*1.502</f>
        <v>179.48524154836073</v>
      </c>
      <c r="AH37" s="105">
        <f>абс!AF37*100000/'на 100 тыс'!$C37*1.502</f>
        <v>80.26720106880428</v>
      </c>
      <c r="AI37" s="49">
        <f>абс!AG37*100000/'на 100 тыс'!$B37*1.502</f>
        <v>15.340618935757329</v>
      </c>
      <c r="AJ37" s="105">
        <f>абс!AH37*100000/'на 100 тыс'!$C37*1.502</f>
        <v>6.174400082215713</v>
      </c>
      <c r="AK37" s="49">
        <f>абс!AI37*100000/'на 100 тыс'!$B37*1.502</f>
        <v>104.31620876314983</v>
      </c>
      <c r="AL37" s="105">
        <f>абс!AJ37*100000/'на 100 тыс'!$C37*1.502</f>
        <v>112.68280150043678</v>
      </c>
      <c r="AM37" s="51">
        <f>абс!AK37*100000/'на 100 тыс'!$B37*1.502</f>
        <v>79.7712184659381</v>
      </c>
      <c r="AN37" s="143">
        <f>абс!AL37*100000/'на 100 тыс'!$C37*1.502</f>
        <v>103.42120137711319</v>
      </c>
      <c r="AO37" s="49">
        <f>абс!AM37*100000/'на 100 тыс'!$B37*1.502</f>
        <v>70.56684710448371</v>
      </c>
      <c r="AP37" s="105">
        <f>абс!AN37*100000/'на 100 тыс'!$C37*1.502</f>
        <v>37.04640049329428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</row>
    <row r="38" spans="1:161" s="22" customFormat="1" ht="13.5" thickBot="1">
      <c r="A38" s="52" t="s">
        <v>32</v>
      </c>
      <c r="B38" s="53">
        <v>985495</v>
      </c>
      <c r="C38" s="135">
        <f>SUM(C33:C37)</f>
        <v>985452</v>
      </c>
      <c r="D38" s="126">
        <f>абс!B38*100000/'на 100 тыс'!$B38*1.502</f>
        <v>169.78553924677445</v>
      </c>
      <c r="E38" s="123">
        <f>абс!C38*100000/'на 100 тыс'!$C38*1.502</f>
        <v>183.96776301636203</v>
      </c>
      <c r="F38" s="123">
        <f>абс!D38*100000/'на 100 тыс'!$B38*1.502</f>
        <v>167.19455705001042</v>
      </c>
      <c r="G38" s="124">
        <f>абс!E38*100000/'на 100 тыс'!$C38*1.502</f>
        <v>181.98633723408142</v>
      </c>
      <c r="H38" s="131">
        <f>абс!F38*100000/'на 100 тыс'!$B38*1.502</f>
        <v>543.9538506029965</v>
      </c>
      <c r="I38" s="109">
        <f>абс!G38*100000/'на 100 тыс'!$C38*1.502</f>
        <v>544.89209012717</v>
      </c>
      <c r="J38" s="109">
        <f>абс!H38*100000/'на 100 тыс'!$B38*1.502</f>
        <v>330.27402472868965</v>
      </c>
      <c r="K38" s="109">
        <f>абс!I38*100000/'на 100 тыс'!$C38*1.502</f>
        <v>326.93525407630204</v>
      </c>
      <c r="L38" s="109">
        <f>абс!J38*100000/'на 100 тыс'!$B38*1.502</f>
        <v>34.749643580129785</v>
      </c>
      <c r="M38" s="109">
        <f>абс!K38*100000/'на 100 тыс'!$C38*1.502</f>
        <v>35.208411977447916</v>
      </c>
      <c r="N38" s="109">
        <f>абс!L38*100000/'на 100 тыс'!$B38*1.502</f>
        <v>136.40759212375508</v>
      </c>
      <c r="O38" s="109">
        <f>абс!M38*100000/'на 100 тыс'!$C38*1.502</f>
        <v>156.38021943230112</v>
      </c>
      <c r="P38" s="109">
        <f>абс!N38*100000/'на 100 тыс'!$B38*1.502</f>
        <v>85.9596446455842</v>
      </c>
      <c r="Q38" s="144">
        <f>абс!O38*100000/'на 100 тыс'!$C38*1.502</f>
        <v>93.73668123866003</v>
      </c>
      <c r="R38" s="23">
        <f>абс!P38*100000/'на 100 тыс'!$B38*1.502</f>
        <v>4.724732241157997</v>
      </c>
      <c r="S38" s="162">
        <f>абс!Q38*100000/'на 100 тыс'!$C38*1.502</f>
        <v>6.401529450445075</v>
      </c>
      <c r="T38" s="131">
        <f>абс!R38*100000/'на 100 тыс'!$B38*1.502</f>
        <v>43.132233040248806</v>
      </c>
      <c r="U38" s="109">
        <f>абс!S38*100000/'на 100 тыс'!$C38*1.502</f>
        <v>35.51324671318339</v>
      </c>
      <c r="V38" s="109">
        <f>абс!T38*100000/'на 100 тыс'!$B38*1.502</f>
        <v>19.0513396820887</v>
      </c>
      <c r="W38" s="110">
        <f>абс!U38*100000/'на 100 тыс'!$C38*1.502</f>
        <v>12.65064153302241</v>
      </c>
      <c r="X38" s="54" t="s">
        <v>32</v>
      </c>
      <c r="Y38" s="23">
        <f>абс!W38*100000/'на 100 тыс'!$B38*1.502</f>
        <v>96.17116271518374</v>
      </c>
      <c r="Z38" s="109">
        <f>абс!X38*100000/'на 100 тыс'!$C38*1.502</f>
        <v>85.20130863806659</v>
      </c>
      <c r="AA38" s="109">
        <f>абс!Y38*100000/'на 100 тыс'!$B38*1.502</f>
        <v>6.85848228555193</v>
      </c>
      <c r="AB38" s="109">
        <f>абс!Z38*100000/'на 100 тыс'!$C38*1.502</f>
        <v>6.401529450445075</v>
      </c>
      <c r="AC38" s="109">
        <f>абс!AA38*100000/'на 100 тыс'!$B38*1.502</f>
        <v>23.318839770876565</v>
      </c>
      <c r="AD38" s="110">
        <f>абс!AB38*100000/'на 100 тыс'!$C38*1.502</f>
        <v>20.576344662144884</v>
      </c>
      <c r="AE38" s="23">
        <f>абс!AC38*100000/'на 100 тыс'!$B38*1.502</f>
        <v>83.06384101390672</v>
      </c>
      <c r="AF38" s="110">
        <f>абс!AD38*100000/'на 100 тыс'!$C38*1.502</f>
        <v>73.7700060479861</v>
      </c>
      <c r="AG38" s="23">
        <f>абс!AE38*100000/'на 100 тыс'!$B38*1.502</f>
        <v>76.96741231563834</v>
      </c>
      <c r="AH38" s="110">
        <f>абс!AF38*100000/'на 100 тыс'!$C38*1.502</f>
        <v>75.75143183026671</v>
      </c>
      <c r="AI38" s="23">
        <f>абс!AG38*100000/'на 100 тыс'!$B38*1.502</f>
        <v>15.545893180584377</v>
      </c>
      <c r="AJ38" s="110">
        <f>абс!AH38*100000/'на 100 тыс'!$C38*1.502</f>
        <v>13.56514574022885</v>
      </c>
      <c r="AK38" s="23">
        <f>абс!AI38*100000/'на 100 тыс'!$B38*1.502</f>
        <v>57.154019046266086</v>
      </c>
      <c r="AL38" s="110">
        <f>абс!AJ38*100000/'на 100 тыс'!$C38*1.502</f>
        <v>74.07484078372158</v>
      </c>
      <c r="AM38" s="131">
        <f>абс!AK38*100000/'на 100 тыс'!$B38*1.502</f>
        <v>39.93160797365791</v>
      </c>
      <c r="AN38" s="144">
        <f>абс!AL38*100000/'на 100 тыс'!$C38*1.502</f>
        <v>57.3089303182702</v>
      </c>
      <c r="AO38" s="23">
        <f>абс!AM38*100000/'на 100 тыс'!$B38*1.502</f>
        <v>28.958036316774816</v>
      </c>
      <c r="AP38" s="110">
        <f>абс!AN38*100000/'на 100 тыс'!$C38*1.502</f>
        <v>22.100518340822283</v>
      </c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</row>
    <row r="39" spans="1:161" ht="13.5" thickBot="1">
      <c r="A39" s="106" t="s">
        <v>33</v>
      </c>
      <c r="B39" s="68">
        <v>76110</v>
      </c>
      <c r="C39" s="136">
        <f>C36+C23</f>
        <v>75464</v>
      </c>
      <c r="D39" s="169">
        <f>абс!B39*100000/'на 100 тыс'!$B39*1.502</f>
        <v>146.03600052555512</v>
      </c>
      <c r="E39" s="170">
        <f>абс!C39*100000/'на 100 тыс'!$C39*1.502</f>
        <v>157.237888264603</v>
      </c>
      <c r="F39" s="171">
        <f>абс!D39*100000/'на 100 тыс'!$B39*1.502</f>
        <v>140.11562212587046</v>
      </c>
      <c r="G39" s="172">
        <f>абс!E39*100000/'на 100 тыс'!$C39*1.502</f>
        <v>155.24753524859537</v>
      </c>
      <c r="H39" s="129">
        <f>абс!F39*100000/'на 100 тыс'!$B39*1.502</f>
        <v>489.41794770726574</v>
      </c>
      <c r="I39" s="167">
        <f>абс!G39*100000/'на 100 тыс'!$C39*1.502</f>
        <v>356.2731898653663</v>
      </c>
      <c r="J39" s="167">
        <f>абс!H39*100000/'на 100 тыс'!$B39*1.502</f>
        <v>268.3904874523716</v>
      </c>
      <c r="K39" s="167">
        <f>абс!I39*100000/'на 100 тыс'!$C39*1.502</f>
        <v>189.08353652072512</v>
      </c>
      <c r="L39" s="167">
        <f>абс!J39*100000/'на 100 тыс'!$B39*1.502</f>
        <v>23.68151359873867</v>
      </c>
      <c r="M39" s="167">
        <f>абс!K39*100000/'на 100 тыс'!$C39*1.502</f>
        <v>13.932471112053427</v>
      </c>
      <c r="N39" s="167">
        <f>абс!L39*100000/'на 100 тыс'!$B39*1.502</f>
        <v>140.11562212587046</v>
      </c>
      <c r="O39" s="167">
        <f>абс!M39*100000/'на 100 тыс'!$C39*1.502</f>
        <v>99.51765080038165</v>
      </c>
      <c r="P39" s="167">
        <f>абс!N39*100000/'на 100 тыс'!$B39*1.502</f>
        <v>108.54027066088557</v>
      </c>
      <c r="Q39" s="168">
        <f>абс!O39*100000/'на 100 тыс'!$C39*1.502</f>
        <v>93.54659175235874</v>
      </c>
      <c r="R39" s="173">
        <f>абс!P39*100000/'на 100 тыс'!$B39*1.502</f>
        <v>3.9469189331231114</v>
      </c>
      <c r="S39" s="164">
        <f>абс!Q39*100000/'на 100 тыс'!$C39*1.502</f>
        <v>7.96141206403053</v>
      </c>
      <c r="T39" s="51">
        <f>абс!R39*100000/'на 100 тыс'!$B39*1.502</f>
        <v>21.70805413217711</v>
      </c>
      <c r="U39" s="50">
        <f>абс!S39*100000/'на 100 тыс'!$C39*1.502</f>
        <v>25.874589208099227</v>
      </c>
      <c r="V39" s="167">
        <f>абс!T39*100000/'на 100 тыс'!$B39*1.502</f>
        <v>3.9469189331231114</v>
      </c>
      <c r="W39" s="105">
        <f>абс!U39*100000/'на 100 тыс'!$C39*1.502</f>
        <v>3.980706032015265</v>
      </c>
      <c r="X39" s="107" t="s">
        <v>33</v>
      </c>
      <c r="Y39" s="166">
        <f>абс!W39*100000/'на 100 тыс'!$B39*1.502</f>
        <v>98.67297332807779</v>
      </c>
      <c r="Z39" s="174">
        <f>абс!X39*100000/'на 100 тыс'!$C39*1.502</f>
        <v>119.42118096045797</v>
      </c>
      <c r="AA39" s="174">
        <f>абс!Y39*100000/'на 100 тыс'!$B39*1.502</f>
        <v>3.9469189331231114</v>
      </c>
      <c r="AB39" s="174">
        <f>абс!Z39*100000/'на 100 тыс'!$C39*1.502</f>
        <v>9.951765080038163</v>
      </c>
      <c r="AC39" s="174">
        <f>абс!AA39*100000/'на 100 тыс'!$B39*1.502</f>
        <v>35.522270398108</v>
      </c>
      <c r="AD39" s="175">
        <f>абс!AB39*100000/'на 100 тыс'!$C39*1.502</f>
        <v>37.81670730414503</v>
      </c>
      <c r="AE39" s="166">
        <f>абс!AC39*100000/'на 100 тыс'!$B39*1.502</f>
        <v>92.75259492839312</v>
      </c>
      <c r="AF39" s="175">
        <f>абс!AD39*100000/'на 100 тыс'!$C39*1.502</f>
        <v>73.64306159228242</v>
      </c>
      <c r="AG39" s="166">
        <f>абс!AE39*100000/'на 100 тыс'!$B39*1.502</f>
        <v>195.372487189594</v>
      </c>
      <c r="AH39" s="175">
        <f>абс!AF39*100000/'на 100 тыс'!$C39*1.502</f>
        <v>292.58189335312204</v>
      </c>
      <c r="AI39" s="166">
        <f>абс!AG39*100000/'на 100 тыс'!$C39*1.502</f>
        <v>1.9903530160076326</v>
      </c>
      <c r="AJ39" s="175">
        <f>абс!AH39*100000/'на 100 тыс'!$C39*1.502</f>
        <v>0</v>
      </c>
      <c r="AK39" s="166">
        <f>абс!AI39*100000/'на 100 тыс'!$B39*1.502</f>
        <v>106.56681119432399</v>
      </c>
      <c r="AL39" s="175">
        <f>абс!AJ39*100000/'на 100 тыс'!$C39*1.502</f>
        <v>81.60447365631295</v>
      </c>
      <c r="AM39" s="176">
        <f>абс!AK39*100000/'на 100 тыс'!$B39*1.502</f>
        <v>96.69951386151624</v>
      </c>
      <c r="AN39" s="183">
        <f>абс!AL39*100000/'на 100 тыс'!$C39*1.502</f>
        <v>69.66235556026714</v>
      </c>
      <c r="AO39" s="166">
        <f>абс!AM39*100000/'на 100 тыс'!$B39*1.502</f>
        <v>19.734594665615557</v>
      </c>
      <c r="AP39" s="175">
        <f>абс!AN39*100000/'на 100 тыс'!$C39*1.502</f>
        <v>9.951765080038163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</row>
    <row r="40" spans="1:161" s="178" customFormat="1" ht="13.5" thickBot="1">
      <c r="A40" s="93"/>
      <c r="B40" s="30"/>
      <c r="C40" s="32"/>
      <c r="D40" s="179"/>
      <c r="E40" s="158"/>
      <c r="F40" s="158"/>
      <c r="G40" s="180"/>
      <c r="H40" s="49"/>
      <c r="I40" s="50"/>
      <c r="J40" s="167"/>
      <c r="K40" s="50"/>
      <c r="L40" s="50"/>
      <c r="M40" s="50"/>
      <c r="N40" s="50"/>
      <c r="O40" s="50"/>
      <c r="P40" s="50"/>
      <c r="Q40" s="105"/>
      <c r="R40" s="165"/>
      <c r="S40" s="181"/>
      <c r="T40" s="129"/>
      <c r="U40" s="167"/>
      <c r="V40" s="167"/>
      <c r="W40" s="168"/>
      <c r="X40" s="108"/>
      <c r="Y40" s="129"/>
      <c r="Z40" s="167"/>
      <c r="AA40" s="167"/>
      <c r="AB40" s="167"/>
      <c r="AC40" s="167"/>
      <c r="AD40" s="168"/>
      <c r="AE40" s="166"/>
      <c r="AF40" s="167"/>
      <c r="AG40" s="166"/>
      <c r="AH40" s="175"/>
      <c r="AI40" s="167"/>
      <c r="AJ40" s="167"/>
      <c r="AK40" s="166"/>
      <c r="AL40" s="167"/>
      <c r="AM40" s="176"/>
      <c r="AN40" s="181"/>
      <c r="AO40" s="129"/>
      <c r="AP40" s="168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s="22" customFormat="1" ht="13.5" thickBot="1">
      <c r="A41" s="24" t="s">
        <v>34</v>
      </c>
      <c r="B41" s="66">
        <v>1516127</v>
      </c>
      <c r="C41" s="66">
        <v>1511619</v>
      </c>
      <c r="D41" s="188">
        <v>175.2</v>
      </c>
      <c r="E41" s="204">
        <v>183</v>
      </c>
      <c r="F41" s="204">
        <v>172.8</v>
      </c>
      <c r="G41" s="205">
        <v>181.3</v>
      </c>
      <c r="H41" s="188">
        <v>547</v>
      </c>
      <c r="I41" s="204">
        <v>549.9</v>
      </c>
      <c r="J41" s="109">
        <f>абс!H41*100000/'на 100 тыс'!$B41*1.502</f>
        <v>303.64408786335184</v>
      </c>
      <c r="K41" s="109">
        <f>абс!I41*100000/'на 100 тыс'!$C41*1.502</f>
        <v>301.6680790596043</v>
      </c>
      <c r="L41" s="109">
        <f>абс!J41*100000/'на 100 тыс'!$B41*1.502</f>
        <v>30.31487467738521</v>
      </c>
      <c r="M41" s="109">
        <f>абс!K41*100000/'на 100 тыс'!$C41*1.502</f>
        <v>31.299553657370016</v>
      </c>
      <c r="N41" s="109">
        <f>абс!L41*100000/'на 100 тыс'!$B41*1.502</f>
        <v>144.0451888265297</v>
      </c>
      <c r="O41" s="109">
        <f>абс!M41*100000/'на 100 тыс'!$C41*1.502</f>
        <v>157.09395026127615</v>
      </c>
      <c r="P41" s="109">
        <f>абс!N41*100000/'на 100 тыс'!$B41*1.502</f>
        <v>84.10891699705896</v>
      </c>
      <c r="Q41" s="110">
        <f>абс!O41*100000/'на 100 тыс'!$C41*1.502</f>
        <v>91.11647842478826</v>
      </c>
      <c r="R41" s="206">
        <v>6.9</v>
      </c>
      <c r="S41" s="155">
        <v>6.9</v>
      </c>
      <c r="T41" s="153">
        <v>54.3</v>
      </c>
      <c r="U41" s="154">
        <v>44.9</v>
      </c>
      <c r="V41" s="182">
        <f>абс!T41*100000/'на 100 тыс'!$B41*1.502</f>
        <v>20.011780015790237</v>
      </c>
      <c r="W41" s="187">
        <f>абс!U41*100000/'на 100 тыс'!$C41*1.502</f>
        <v>12.718548787756703</v>
      </c>
      <c r="X41" s="177" t="s">
        <v>34</v>
      </c>
      <c r="Y41" s="188">
        <v>109.3</v>
      </c>
      <c r="Z41" s="204">
        <v>104.1</v>
      </c>
      <c r="AA41" s="204">
        <v>8.5</v>
      </c>
      <c r="AB41" s="204">
        <v>9.6</v>
      </c>
      <c r="AC41" s="204">
        <v>34.6</v>
      </c>
      <c r="AD41" s="205">
        <v>30.2</v>
      </c>
      <c r="AE41" s="188">
        <v>84.4</v>
      </c>
      <c r="AF41" s="205">
        <v>79.8</v>
      </c>
      <c r="AG41" s="23">
        <f>абс!AE41*100000/'на 100 тыс'!$B41*1.502</f>
        <v>79.35364253786128</v>
      </c>
      <c r="AH41" s="110">
        <f>абс!AF41*100000/'на 100 тыс'!$C41*1.502</f>
        <v>85.5521133301447</v>
      </c>
      <c r="AI41" s="23">
        <f>абс!AG41*100000/'на 100 тыс'!$B41*1.502</f>
        <v>30.61207933108506</v>
      </c>
      <c r="AJ41" s="110">
        <f>абс!AH41*100000/'на 100 тыс'!$C41*1.502</f>
        <v>33.38619056786135</v>
      </c>
      <c r="AK41" s="23">
        <f>абс!AI41*100000/'на 100 тыс'!$B41*1.502</f>
        <v>70.04123005526583</v>
      </c>
      <c r="AL41" s="110">
        <f>абс!AJ41*100000/'на 100 тыс'!$C41*1.502</f>
        <v>85.1546586805273</v>
      </c>
      <c r="AM41" s="131">
        <f>абс!AK41*100000/'на 100 тыс'!$B41*1.502</f>
        <v>53.39776944807394</v>
      </c>
      <c r="AN41" s="144">
        <f>абс!AL41*100000/'на 100 тыс'!$C41*1.502</f>
        <v>68.26283607178793</v>
      </c>
      <c r="AO41" s="23">
        <f>абс!AM41*100000/'на 100 тыс'!$B41*1.502</f>
        <v>31.80089794588448</v>
      </c>
      <c r="AP41" s="110">
        <f>абс!AN41*100000/'на 100 тыс'!$C41*1.502</f>
        <v>27.42437082360039</v>
      </c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</row>
    <row r="42" spans="1:161" s="22" customFormat="1" ht="13.5" thickBot="1">
      <c r="A42" s="52" t="s">
        <v>51</v>
      </c>
      <c r="B42" s="23"/>
      <c r="C42" s="67"/>
      <c r="D42" s="55">
        <v>192</v>
      </c>
      <c r="E42" s="55">
        <v>192.7</v>
      </c>
      <c r="F42" s="56">
        <v>189.4</v>
      </c>
      <c r="G42" s="59">
        <v>190</v>
      </c>
      <c r="H42" s="57">
        <v>618.5</v>
      </c>
      <c r="I42" s="58">
        <v>632.1</v>
      </c>
      <c r="J42" s="202"/>
      <c r="K42" s="202"/>
      <c r="L42" s="202"/>
      <c r="M42" s="202"/>
      <c r="N42" s="202"/>
      <c r="O42" s="202"/>
      <c r="P42" s="202"/>
      <c r="Q42" s="203"/>
      <c r="R42" s="188">
        <v>5.5</v>
      </c>
      <c r="S42" s="189">
        <v>4.8</v>
      </c>
      <c r="T42" s="188">
        <v>46.1</v>
      </c>
      <c r="U42" s="112">
        <v>45.2</v>
      </c>
      <c r="V42" s="126"/>
      <c r="W42" s="124"/>
      <c r="X42" s="111" t="s">
        <v>51</v>
      </c>
      <c r="Y42" s="60">
        <v>105.2</v>
      </c>
      <c r="Z42" s="58">
        <v>101.1</v>
      </c>
      <c r="AA42" s="58">
        <v>9.7</v>
      </c>
      <c r="AB42" s="58">
        <v>9.5</v>
      </c>
      <c r="AC42" s="58">
        <v>17.6</v>
      </c>
      <c r="AD42" s="59">
        <v>15.9</v>
      </c>
      <c r="AE42" s="57">
        <v>68.6</v>
      </c>
      <c r="AF42" s="59">
        <v>69.7</v>
      </c>
      <c r="AG42" s="195"/>
      <c r="AH42" s="196"/>
      <c r="AI42" s="195"/>
      <c r="AJ42" s="196"/>
      <c r="AK42" s="195"/>
      <c r="AL42" s="197"/>
      <c r="AM42" s="198"/>
      <c r="AN42" s="199"/>
      <c r="AO42" s="200"/>
      <c r="AP42" s="201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</row>
    <row r="43" spans="1:161" s="22" customFormat="1" ht="13.5" thickBot="1">
      <c r="A43" s="106" t="s">
        <v>52</v>
      </c>
      <c r="B43" s="185"/>
      <c r="C43" s="190"/>
      <c r="D43" s="151">
        <v>196.9</v>
      </c>
      <c r="E43" s="151">
        <v>202</v>
      </c>
      <c r="F43" s="111">
        <v>194.3</v>
      </c>
      <c r="G43" s="152">
        <v>198.2</v>
      </c>
      <c r="H43" s="153">
        <v>596.4</v>
      </c>
      <c r="I43" s="154">
        <v>592.6</v>
      </c>
      <c r="J43" s="154">
        <v>317</v>
      </c>
      <c r="K43" s="154">
        <v>316.7</v>
      </c>
      <c r="L43" s="154">
        <v>39.9</v>
      </c>
      <c r="M43" s="154">
        <v>39.1</v>
      </c>
      <c r="N43" s="154">
        <v>185</v>
      </c>
      <c r="O43" s="154">
        <v>180</v>
      </c>
      <c r="P43" s="186"/>
      <c r="Q43" s="186"/>
      <c r="R43" s="155">
        <v>6.5</v>
      </c>
      <c r="S43" s="151">
        <v>5.9</v>
      </c>
      <c r="T43" s="153">
        <v>43.4</v>
      </c>
      <c r="U43" s="156">
        <v>42.9</v>
      </c>
      <c r="V43" s="153">
        <v>17.7</v>
      </c>
      <c r="W43" s="152">
        <v>18</v>
      </c>
      <c r="X43" s="237" t="s">
        <v>52</v>
      </c>
      <c r="Y43" s="60">
        <v>95.7</v>
      </c>
      <c r="Z43" s="58">
        <v>92.9</v>
      </c>
      <c r="AA43" s="58">
        <v>9.2</v>
      </c>
      <c r="AB43" s="58">
        <v>9.1</v>
      </c>
      <c r="AC43" s="58">
        <v>14.5</v>
      </c>
      <c r="AD43" s="59">
        <v>13.2</v>
      </c>
      <c r="AE43" s="57">
        <v>63</v>
      </c>
      <c r="AF43" s="59">
        <v>64.7</v>
      </c>
      <c r="AG43" s="57">
        <v>67.9</v>
      </c>
      <c r="AH43" s="59">
        <v>81.7</v>
      </c>
      <c r="AI43" s="195"/>
      <c r="AJ43" s="196"/>
      <c r="AK43" s="195"/>
      <c r="AL43" s="197"/>
      <c r="AM43" s="198"/>
      <c r="AN43" s="199"/>
      <c r="AO43" s="200"/>
      <c r="AP43" s="201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</row>
    <row r="44" spans="1:161" ht="12.75">
      <c r="A44" s="243" t="s">
        <v>61</v>
      </c>
      <c r="B44" s="240">
        <f>B11+B35</f>
        <v>109991</v>
      </c>
      <c r="C44" s="211">
        <f>C11+C35</f>
        <v>108973</v>
      </c>
      <c r="D44" s="233">
        <f>абс!B42*100000/'на 100 тыс'!$B44*1.502</f>
        <v>169.3302179269213</v>
      </c>
      <c r="E44" s="228">
        <f>абс!C42*100000/'на 100 тыс'!$C44*1.502</f>
        <v>146.10224551035577</v>
      </c>
      <c r="F44" s="228">
        <f>абс!D42*100000/'на 100 тыс'!$B44*1.502</f>
        <v>166.59908537971288</v>
      </c>
      <c r="G44" s="229">
        <f>абс!E42*100000/'на 100 тыс'!$C44*1.502</f>
        <v>146.10224551035577</v>
      </c>
      <c r="H44" s="227">
        <f>абс!F42*100000/'на 100 тыс'!$B44*1.502</f>
        <v>568.0755698193489</v>
      </c>
      <c r="I44" s="228">
        <f>абс!G42*100000/'на 100 тыс'!$C44*1.502</f>
        <v>581.6523358997183</v>
      </c>
      <c r="J44" s="228">
        <f>абс!H42*100000/'на 100 тыс'!$B44*1.502</f>
        <v>249.89862806956933</v>
      </c>
      <c r="K44" s="228">
        <f>абс!I42*100000/'на 100 тыс'!$C44*1.502</f>
        <v>267.39467574536815</v>
      </c>
      <c r="L44" s="228">
        <f>абс!J42*100000/'на 100 тыс'!$B44*1.502</f>
        <v>36.87028938731351</v>
      </c>
      <c r="M44" s="228">
        <f>абс!K42*100000/'на 100 тыс'!$C44*1.502</f>
        <v>35.836399842162734</v>
      </c>
      <c r="N44" s="228">
        <f>абс!L42*100000/'на 100 тыс'!$B44*1.502</f>
        <v>226.68400141829784</v>
      </c>
      <c r="O44" s="228">
        <f>абс!M42*100000/'на 100 тыс'!$C44*1.502</f>
        <v>227.42330669064816</v>
      </c>
      <c r="P44" s="228">
        <f>абс!N42*100000/'на 100 тыс'!$B44*1.502</f>
        <v>73.74057877462702</v>
      </c>
      <c r="Q44" s="229">
        <f>абс!O42*100000/'на 100 тыс'!$C44*1.502</f>
        <v>71.67279968432547</v>
      </c>
      <c r="R44" s="227">
        <f>абс!P42*100000/'на 100 тыс'!$B44*1.502</f>
        <v>4.096698820812612</v>
      </c>
      <c r="S44" s="229">
        <f>абс!Q42*100000/'на 100 тыс'!$C44*1.502</f>
        <v>1.378323070852413</v>
      </c>
      <c r="T44" s="227">
        <f>абс!R42*100000/'на 100 тыс'!$B44*1.502</f>
        <v>54.622650944168164</v>
      </c>
      <c r="U44" s="228">
        <f>абс!S42*100000/'на 100 тыс'!$C44*1.502</f>
        <v>48.241307479834454</v>
      </c>
      <c r="V44" s="228">
        <f>абс!T42*100000/'на 100 тыс'!$B44*1.502</f>
        <v>6.8278313680210205</v>
      </c>
      <c r="W44" s="235">
        <f>абс!U42*100000/'на 100 тыс'!$C44*1.502</f>
        <v>4.134969212557239</v>
      </c>
      <c r="X44" s="238" t="s">
        <v>61</v>
      </c>
      <c r="Y44" s="227">
        <f>абс!W42*100000/'на 100 тыс'!$B44*1.502</f>
        <v>125.63209717158676</v>
      </c>
      <c r="Z44" s="228">
        <f>абс!X42*100000/'на 100 тыс'!$C44*1.502</f>
        <v>132.31901480183166</v>
      </c>
      <c r="AA44" s="228">
        <f>абс!Y42*100000/'на 100 тыс'!$B44*1.502</f>
        <v>5.462265094416816</v>
      </c>
      <c r="AB44" s="228">
        <f>абс!Z42*100000/'на 100 тыс'!$C44*1.502</f>
        <v>9.648261495966892</v>
      </c>
      <c r="AC44" s="228">
        <f>абс!AA42*100000/'на 100 тыс'!$B44*1.502</f>
        <v>27.311325472084082</v>
      </c>
      <c r="AD44" s="229">
        <f>абс!AB42*100000/'на 100 тыс'!$C44*1.502</f>
        <v>28.94478448790067</v>
      </c>
      <c r="AE44" s="227">
        <f>абс!AC42*100000/'на 100 тыс'!$B44*1.502</f>
        <v>118.80426580356576</v>
      </c>
      <c r="AF44" s="229">
        <f>абс!AD42*100000/'на 100 тыс'!$C44*1.502</f>
        <v>103.37423031393098</v>
      </c>
      <c r="AG44" s="227">
        <f>абс!AE42*100000/'на 100 тыс'!$B44*1.502</f>
        <v>24.580192924875668</v>
      </c>
      <c r="AH44" s="229">
        <f>абс!AF42*100000/'на 100 тыс'!$C44*1.502</f>
        <v>28.94478448790067</v>
      </c>
      <c r="AI44" s="227">
        <f>абс!AG42*100000/'на 100 тыс'!$B44*1.502</f>
        <v>76.47171132183541</v>
      </c>
      <c r="AJ44" s="229">
        <f>абс!AH42*100000/'на 100 тыс'!$C44*1.502</f>
        <v>70.29447661347307</v>
      </c>
      <c r="AK44" s="227">
        <f>абс!AI42*100000/'на 100 тыс'!$B44*1.502</f>
        <v>87.39624151066906</v>
      </c>
      <c r="AL44" s="229">
        <f>абс!AJ42*100000/'на 100 тыс'!$C44*1.502</f>
        <v>126.805722518422</v>
      </c>
      <c r="AM44" s="227">
        <f>абс!AK42*100000/'на 100 тыс'!$B44*1.502</f>
        <v>80.56841014264803</v>
      </c>
      <c r="AN44" s="229">
        <f>абс!AL42*100000/'на 100 тыс'!$C44*1.502</f>
        <v>108.88752259734063</v>
      </c>
      <c r="AO44" s="227">
        <f>абс!AM42*100000/'на 100 тыс'!$B44*1.502</f>
        <v>66.912747406606</v>
      </c>
      <c r="AP44" s="229">
        <f>абс!AN42*100000/'на 100 тыс'!$C44*1.502</f>
        <v>45.48466133812963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</row>
    <row r="45" spans="1:161" ht="13.5" thickBot="1">
      <c r="A45" s="244" t="s">
        <v>74</v>
      </c>
      <c r="B45" s="241">
        <f>B10+B34</f>
        <v>122311</v>
      </c>
      <c r="C45" s="74">
        <f>C10+C34</f>
        <v>121821</v>
      </c>
      <c r="D45" s="234">
        <f>абс!B43*100000/'на 100 тыс'!$B45*1.502</f>
        <v>154.7301550964345</v>
      </c>
      <c r="E45" s="231">
        <f>абс!C43*100000/'на 100 тыс'!$C45*1.502</f>
        <v>171.38096058971772</v>
      </c>
      <c r="F45" s="231">
        <f>абс!D43*100000/'на 100 тыс'!$B45*1.502</f>
        <v>153.50213799249454</v>
      </c>
      <c r="G45" s="232">
        <f>абс!E43*100000/'на 100 тыс'!$C45*1.502</f>
        <v>170.14800403871254</v>
      </c>
      <c r="H45" s="230">
        <f>абс!F43*100000/'на 100 тыс'!$B45*1.502</f>
        <v>467.87451660112333</v>
      </c>
      <c r="I45" s="231">
        <f>абс!G43*100000/'на 100 тыс'!$C45*1.502</f>
        <v>491.94966385106017</v>
      </c>
      <c r="J45" s="231">
        <f>абс!H43*100000/'на 100 тыс'!$B45*1.502</f>
        <v>222.2710958131321</v>
      </c>
      <c r="K45" s="231">
        <f>абс!I43*100000/'на 100 тыс'!$C45*1.502</f>
        <v>247.8242667520378</v>
      </c>
      <c r="L45" s="231">
        <f>абс!J43*100000/'на 100 тыс'!$B45*1.502</f>
        <v>14.736205247279477</v>
      </c>
      <c r="M45" s="231">
        <f>абс!K43*100000/'на 100 тыс'!$C45*1.502</f>
        <v>22.193217918092937</v>
      </c>
      <c r="N45" s="231">
        <f>абс!L43*100000/'на 100 тыс'!$B45*1.502</f>
        <v>170.69437744765395</v>
      </c>
      <c r="O45" s="231">
        <f>абс!M43*100000/'на 100 тыс'!$C45*1.502</f>
        <v>171.38096058971772</v>
      </c>
      <c r="P45" s="231">
        <f>абс!N43*100000/'на 100 тыс'!$B45*1.502</f>
        <v>90.87326569155677</v>
      </c>
      <c r="Q45" s="232">
        <f>абс!O43*100000/'на 100 тыс'!$C45*1.502</f>
        <v>71.51147995829947</v>
      </c>
      <c r="R45" s="230">
        <f>абс!P43*100000/'на 100 тыс'!$B45*1.502</f>
        <v>17.19223945515939</v>
      </c>
      <c r="S45" s="232">
        <f>абс!Q43*100000/'на 100 тыс'!$C45*1.502</f>
        <v>17.261391714072285</v>
      </c>
      <c r="T45" s="230">
        <f>абс!R43*100000/'на 100 тыс'!$B45*1.502</f>
        <v>45.436632845778384</v>
      </c>
      <c r="U45" s="231">
        <f>абс!S43*100000/'на 100 тыс'!$C45*1.502</f>
        <v>32.056870326134245</v>
      </c>
      <c r="V45" s="231">
        <f>абс!T43*100000/'на 100 тыс'!$B45*1.502</f>
        <v>11.052153935459607</v>
      </c>
      <c r="W45" s="236">
        <f>абс!U43*100000/'на 100 тыс'!$C45*1.502</f>
        <v>7.397739306030981</v>
      </c>
      <c r="X45" s="239" t="s">
        <v>74</v>
      </c>
      <c r="Y45" s="230">
        <f>абс!W43*100000/'на 100 тыс'!$B45*1.502</f>
        <v>132.6258472255153</v>
      </c>
      <c r="Z45" s="231">
        <f>абс!X43*100000/'на 100 тыс'!$C45*1.502</f>
        <v>109.73313303945953</v>
      </c>
      <c r="AA45" s="231">
        <f>абс!Y43*100000/'на 100 тыс'!$B45*1.502</f>
        <v>11.052153935459607</v>
      </c>
      <c r="AB45" s="231">
        <f>абс!Z43*100000/'на 100 тыс'!$C45*1.502</f>
        <v>13.562522061056795</v>
      </c>
      <c r="AC45" s="231">
        <f>абс!AA43*100000/'на 100 тыс'!$B45*1.502</f>
        <v>31.928444702438863</v>
      </c>
      <c r="AD45" s="232">
        <f>абс!AB43*100000/'на 100 тыс'!$C45*1.502</f>
        <v>22.193217918092937</v>
      </c>
      <c r="AE45" s="230">
        <f>абс!AC43*100000/'на 100 тыс'!$B45*1.502</f>
        <v>104.38145383489629</v>
      </c>
      <c r="AF45" s="232">
        <f>абс!AD43*100000/'на 100 тыс'!$C45*1.502</f>
        <v>101.10243718242339</v>
      </c>
      <c r="AG45" s="230">
        <f>абс!AE43*100000/'на 100 тыс'!$B45*1.502</f>
        <v>219.8150616052522</v>
      </c>
      <c r="AH45" s="232">
        <f>абс!AF43*100000/'на 100 тыс'!$C45*1.502</f>
        <v>186.17643920177966</v>
      </c>
      <c r="AI45" s="230">
        <f>абс!AG43*100000/'на 100 тыс'!$B45*1.502</f>
        <v>18.420256559099347</v>
      </c>
      <c r="AJ45" s="232">
        <f>абс!AH43*100000/'на 100 тыс'!$C45*1.502</f>
        <v>8.630695857036143</v>
      </c>
      <c r="AK45" s="230">
        <f>абс!AI43*100000/'на 100 тыс'!$B45*1.502</f>
        <v>29.472410494558954</v>
      </c>
      <c r="AL45" s="232">
        <f>абс!AJ43*100000/'на 100 тыс'!$C45*1.502</f>
        <v>51.78417514221685</v>
      </c>
      <c r="AM45" s="230">
        <f>абс!AK43*100000/'на 100 тыс'!$B45*1.502</f>
        <v>20.876290766979256</v>
      </c>
      <c r="AN45" s="232">
        <f>абс!AL43*100000/'на 100 тыс'!$C45*1.502</f>
        <v>44.386435836185875</v>
      </c>
      <c r="AO45" s="230">
        <f>абс!AM43*100000/'на 100 тыс'!$B45*1.502</f>
        <v>28.244393390619</v>
      </c>
      <c r="AP45" s="232">
        <f>абс!AN43*100000/'на 100 тыс'!$C45*1.502</f>
        <v>35.75573997914974</v>
      </c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</row>
    <row r="46" spans="1:161" ht="12.75">
      <c r="A46" s="242"/>
      <c r="B46" s="225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</row>
    <row r="47" spans="43:161" ht="12.75"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</row>
    <row r="48" spans="43:161" ht="12.75"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</row>
    <row r="49" spans="43:161" ht="12.75"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</row>
  </sheetData>
  <sheetProtection/>
  <mergeCells count="27">
    <mergeCell ref="Y5:Z5"/>
    <mergeCell ref="Y4:AD4"/>
    <mergeCell ref="X4:X6"/>
    <mergeCell ref="F5:G5"/>
    <mergeCell ref="P5:Q5"/>
    <mergeCell ref="D4:G4"/>
    <mergeCell ref="D5:E5"/>
    <mergeCell ref="V4:W5"/>
    <mergeCell ref="A2:Q2"/>
    <mergeCell ref="H5:I5"/>
    <mergeCell ref="J5:K5"/>
    <mergeCell ref="L5:M5"/>
    <mergeCell ref="N5:O5"/>
    <mergeCell ref="B4:C5"/>
    <mergeCell ref="H4:Q4"/>
    <mergeCell ref="A4:A6"/>
    <mergeCell ref="E3:P3"/>
    <mergeCell ref="AM4:AN5"/>
    <mergeCell ref="AO4:AP5"/>
    <mergeCell ref="AE4:AF5"/>
    <mergeCell ref="AG4:AH5"/>
    <mergeCell ref="AI4:AJ5"/>
    <mergeCell ref="R4:S5"/>
    <mergeCell ref="T4:U5"/>
    <mergeCell ref="AK4:AL5"/>
    <mergeCell ref="AA5:AB5"/>
    <mergeCell ref="AC5:AD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3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76"/>
  <sheetViews>
    <sheetView zoomScalePageLayoutView="0" workbookViewId="0" topLeftCell="A16">
      <selection activeCell="X42" sqref="X42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9.625" style="0" customWidth="1"/>
    <col min="5" max="5" width="10.375" style="0" customWidth="1"/>
    <col min="8" max="10" width="10.875" style="0" customWidth="1"/>
    <col min="11" max="11" width="12.00390625" style="0" hidden="1" customWidth="1"/>
    <col min="12" max="12" width="11.00390625" style="0" hidden="1" customWidth="1"/>
    <col min="13" max="15" width="11.125" style="0" hidden="1" customWidth="1"/>
    <col min="16" max="16" width="10.75390625" style="0" hidden="1" customWidth="1"/>
    <col min="17" max="17" width="10.875" style="0" hidden="1" customWidth="1"/>
    <col min="18" max="18" width="11.25390625" style="0" customWidth="1"/>
    <col min="19" max="21" width="11.125" style="0" hidden="1" customWidth="1"/>
    <col min="22" max="22" width="12.00390625" style="0" hidden="1" customWidth="1"/>
    <col min="23" max="23" width="12.00390625" style="0" customWidth="1"/>
    <col min="24" max="24" width="13.125" style="0" customWidth="1"/>
    <col min="25" max="25" width="11.375" style="0" customWidth="1"/>
    <col min="26" max="26" width="10.00390625" style="0" customWidth="1"/>
  </cols>
  <sheetData>
    <row r="2" spans="1:10" ht="12.7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</row>
    <row r="3" ht="13.5" thickBot="1"/>
    <row r="4" spans="1:5" ht="13.5" customHeight="1" thickBot="1">
      <c r="A4" s="320" t="s">
        <v>0</v>
      </c>
      <c r="B4" s="316" t="s">
        <v>46</v>
      </c>
      <c r="C4" s="317"/>
      <c r="D4" s="317"/>
      <c r="E4" s="328"/>
    </row>
    <row r="5" spans="1:26" ht="13.5" customHeight="1" thickBot="1">
      <c r="A5" s="321"/>
      <c r="B5" s="330"/>
      <c r="C5" s="331"/>
      <c r="D5" s="331"/>
      <c r="E5" s="332"/>
      <c r="F5" s="376" t="s">
        <v>53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81" t="s">
        <v>81</v>
      </c>
      <c r="X5" s="374" t="s">
        <v>78</v>
      </c>
      <c r="Y5" s="374"/>
      <c r="Z5" s="375"/>
    </row>
    <row r="6" spans="1:26" ht="13.5" thickBot="1">
      <c r="A6" s="322"/>
      <c r="B6" s="61">
        <v>2015</v>
      </c>
      <c r="C6" s="30">
        <v>2016</v>
      </c>
      <c r="D6" s="104">
        <v>2017</v>
      </c>
      <c r="E6" s="32" t="s">
        <v>69</v>
      </c>
      <c r="F6" s="47">
        <v>2013</v>
      </c>
      <c r="G6" s="31">
        <v>2014</v>
      </c>
      <c r="H6" s="33">
        <v>2015</v>
      </c>
      <c r="I6" s="104">
        <v>2016</v>
      </c>
      <c r="J6" s="104">
        <v>2017</v>
      </c>
      <c r="K6" s="92" t="s">
        <v>62</v>
      </c>
      <c r="L6" s="92" t="s">
        <v>63</v>
      </c>
      <c r="M6" s="92" t="s">
        <v>64</v>
      </c>
      <c r="N6" s="92" t="s">
        <v>65</v>
      </c>
      <c r="O6" s="92" t="s">
        <v>66</v>
      </c>
      <c r="P6" s="92" t="s">
        <v>67</v>
      </c>
      <c r="Q6" s="92" t="s">
        <v>68</v>
      </c>
      <c r="R6" s="92" t="s">
        <v>69</v>
      </c>
      <c r="S6" s="92" t="s">
        <v>70</v>
      </c>
      <c r="T6" s="92" t="s">
        <v>71</v>
      </c>
      <c r="U6" s="92" t="s">
        <v>72</v>
      </c>
      <c r="V6" s="93" t="s">
        <v>73</v>
      </c>
      <c r="W6" s="382"/>
      <c r="X6" s="269" t="s">
        <v>58</v>
      </c>
      <c r="Y6" s="73" t="s">
        <v>56</v>
      </c>
      <c r="Z6" s="74" t="s">
        <v>57</v>
      </c>
    </row>
    <row r="7" spans="1:26" ht="12.75">
      <c r="A7" s="26" t="s">
        <v>1</v>
      </c>
      <c r="B7" s="18">
        <v>38</v>
      </c>
      <c r="C7" s="41">
        <v>21</v>
      </c>
      <c r="D7" s="41">
        <v>26</v>
      </c>
      <c r="E7" s="40">
        <f>абс!AJ7</f>
        <v>19</v>
      </c>
      <c r="F7" s="114">
        <v>49</v>
      </c>
      <c r="G7" s="28">
        <v>36</v>
      </c>
      <c r="H7" s="28">
        <v>17</v>
      </c>
      <c r="I7" s="28">
        <v>23</v>
      </c>
      <c r="J7" s="28">
        <v>24</v>
      </c>
      <c r="K7" s="28">
        <v>4</v>
      </c>
      <c r="L7" s="28">
        <v>5</v>
      </c>
      <c r="M7" s="28">
        <v>6</v>
      </c>
      <c r="N7" s="27">
        <v>10</v>
      </c>
      <c r="O7" s="41">
        <v>13</v>
      </c>
      <c r="P7" s="41">
        <v>13</v>
      </c>
      <c r="Q7" s="27">
        <v>16</v>
      </c>
      <c r="R7" s="27">
        <f>абс!AL7</f>
        <v>17</v>
      </c>
      <c r="S7" s="83"/>
      <c r="T7" s="25"/>
      <c r="U7" s="25"/>
      <c r="V7" s="83"/>
      <c r="W7" s="94">
        <v>184</v>
      </c>
      <c r="X7" s="83">
        <v>178</v>
      </c>
      <c r="Y7" s="102">
        <f aca="true" t="shared" si="0" ref="Y7:Y36">R7*100/X7</f>
        <v>9.55056179775281</v>
      </c>
      <c r="Z7" s="103">
        <f aca="true" t="shared" si="1" ref="Z7:Z36">E7*100/X7</f>
        <v>10.674157303370787</v>
      </c>
    </row>
    <row r="8" spans="1:26" ht="12.75">
      <c r="A8" s="3" t="s">
        <v>2</v>
      </c>
      <c r="B8" s="19">
        <v>71</v>
      </c>
      <c r="C8" s="29">
        <v>41</v>
      </c>
      <c r="D8" s="29">
        <v>36</v>
      </c>
      <c r="E8" s="40">
        <f>абс!AJ8</f>
        <v>26</v>
      </c>
      <c r="F8" s="115">
        <v>111</v>
      </c>
      <c r="G8" s="25">
        <v>60</v>
      </c>
      <c r="H8" s="25">
        <v>35</v>
      </c>
      <c r="I8" s="25">
        <v>34</v>
      </c>
      <c r="J8" s="25">
        <v>34</v>
      </c>
      <c r="K8" s="25">
        <v>7</v>
      </c>
      <c r="L8" s="25">
        <v>9</v>
      </c>
      <c r="M8" s="25">
        <v>13</v>
      </c>
      <c r="N8" s="27">
        <v>15</v>
      </c>
      <c r="O8" s="29">
        <v>18</v>
      </c>
      <c r="P8" s="29">
        <v>20</v>
      </c>
      <c r="Q8" s="27">
        <v>21</v>
      </c>
      <c r="R8" s="25">
        <f>абс!AL8</f>
        <v>24</v>
      </c>
      <c r="S8" s="83"/>
      <c r="T8" s="25"/>
      <c r="U8" s="25"/>
      <c r="V8" s="84"/>
      <c r="W8" s="95">
        <v>295</v>
      </c>
      <c r="X8" s="84">
        <v>312</v>
      </c>
      <c r="Y8" s="102">
        <f t="shared" si="0"/>
        <v>7.6923076923076925</v>
      </c>
      <c r="Z8" s="103">
        <f t="shared" si="1"/>
        <v>8.333333333333334</v>
      </c>
    </row>
    <row r="9" spans="1:26" ht="12.75">
      <c r="A9" s="3" t="s">
        <v>3</v>
      </c>
      <c r="B9" s="19">
        <v>32</v>
      </c>
      <c r="C9" s="29">
        <v>17</v>
      </c>
      <c r="D9" s="29">
        <v>13</v>
      </c>
      <c r="E9" s="40">
        <f>абс!AJ9</f>
        <v>14</v>
      </c>
      <c r="F9" s="115">
        <v>60</v>
      </c>
      <c r="G9" s="25">
        <v>28</v>
      </c>
      <c r="H9" s="25">
        <v>12</v>
      </c>
      <c r="I9" s="25">
        <v>13</v>
      </c>
      <c r="J9" s="25">
        <v>13</v>
      </c>
      <c r="K9" s="25">
        <v>2</v>
      </c>
      <c r="L9" s="25">
        <v>4</v>
      </c>
      <c r="M9" s="25">
        <v>5</v>
      </c>
      <c r="N9" s="27">
        <v>8</v>
      </c>
      <c r="O9" s="29">
        <v>9</v>
      </c>
      <c r="P9" s="29">
        <v>9</v>
      </c>
      <c r="Q9" s="27">
        <v>11</v>
      </c>
      <c r="R9" s="25">
        <f>абс!AL9</f>
        <v>13</v>
      </c>
      <c r="S9" s="83"/>
      <c r="T9" s="25"/>
      <c r="U9" s="25"/>
      <c r="V9" s="84"/>
      <c r="W9" s="95">
        <v>152</v>
      </c>
      <c r="X9" s="84">
        <v>144</v>
      </c>
      <c r="Y9" s="102">
        <f t="shared" si="0"/>
        <v>9.027777777777779</v>
      </c>
      <c r="Z9" s="103">
        <f t="shared" si="1"/>
        <v>9.722222222222221</v>
      </c>
    </row>
    <row r="10" spans="1:26" ht="12.75">
      <c r="A10" s="3" t="s">
        <v>4</v>
      </c>
      <c r="B10" s="19">
        <v>15</v>
      </c>
      <c r="C10" s="29">
        <v>19</v>
      </c>
      <c r="D10" s="29">
        <v>7</v>
      </c>
      <c r="E10" s="40">
        <f>абс!AJ10</f>
        <v>3</v>
      </c>
      <c r="F10" s="115">
        <v>5</v>
      </c>
      <c r="G10" s="25">
        <v>14</v>
      </c>
      <c r="H10" s="25">
        <v>16</v>
      </c>
      <c r="I10" s="25">
        <v>8</v>
      </c>
      <c r="J10" s="25">
        <v>6</v>
      </c>
      <c r="K10" s="25"/>
      <c r="L10" s="25"/>
      <c r="M10" s="25">
        <v>1</v>
      </c>
      <c r="N10" s="27">
        <v>1</v>
      </c>
      <c r="O10" s="29">
        <v>1</v>
      </c>
      <c r="P10" s="29">
        <v>1</v>
      </c>
      <c r="Q10" s="27">
        <v>1</v>
      </c>
      <c r="R10" s="25">
        <f>абс!AL10</f>
        <v>1</v>
      </c>
      <c r="S10" s="83"/>
      <c r="T10" s="25"/>
      <c r="U10" s="25"/>
      <c r="V10" s="84"/>
      <c r="W10" s="95">
        <v>191</v>
      </c>
      <c r="X10" s="84">
        <v>199</v>
      </c>
      <c r="Y10" s="102">
        <f t="shared" si="0"/>
        <v>0.5025125628140703</v>
      </c>
      <c r="Z10" s="103">
        <f t="shared" si="1"/>
        <v>1.5075376884422111</v>
      </c>
    </row>
    <row r="11" spans="1:26" ht="12.75">
      <c r="A11" s="3" t="s">
        <v>5</v>
      </c>
      <c r="B11" s="19">
        <v>36</v>
      </c>
      <c r="C11" s="29">
        <v>22</v>
      </c>
      <c r="D11" s="29">
        <v>13</v>
      </c>
      <c r="E11" s="40">
        <f>абс!AJ11</f>
        <v>18</v>
      </c>
      <c r="F11" s="115">
        <v>34</v>
      </c>
      <c r="G11" s="25">
        <v>36</v>
      </c>
      <c r="H11" s="25">
        <v>20</v>
      </c>
      <c r="I11" s="25">
        <v>13</v>
      </c>
      <c r="J11" s="25">
        <v>10</v>
      </c>
      <c r="K11" s="25">
        <v>2</v>
      </c>
      <c r="L11" s="25">
        <v>3</v>
      </c>
      <c r="M11" s="25">
        <v>7</v>
      </c>
      <c r="N11" s="27">
        <v>10</v>
      </c>
      <c r="O11" s="29">
        <v>11</v>
      </c>
      <c r="P11" s="29">
        <v>13</v>
      </c>
      <c r="Q11" s="27">
        <v>15</v>
      </c>
      <c r="R11" s="25">
        <f>абс!AL11</f>
        <v>15</v>
      </c>
      <c r="S11" s="83"/>
      <c r="T11" s="25"/>
      <c r="U11" s="25"/>
      <c r="V11" s="84"/>
      <c r="W11" s="95">
        <v>176</v>
      </c>
      <c r="X11" s="84">
        <v>198</v>
      </c>
      <c r="Y11" s="102">
        <f t="shared" si="0"/>
        <v>7.575757575757576</v>
      </c>
      <c r="Z11" s="103">
        <f t="shared" si="1"/>
        <v>9.090909090909092</v>
      </c>
    </row>
    <row r="12" spans="1:26" ht="12.75">
      <c r="A12" s="3" t="s">
        <v>6</v>
      </c>
      <c r="B12" s="19">
        <v>11</v>
      </c>
      <c r="C12" s="29">
        <v>9</v>
      </c>
      <c r="D12" s="29">
        <v>5</v>
      </c>
      <c r="E12" s="40">
        <f>абс!AJ12</f>
        <v>4</v>
      </c>
      <c r="F12" s="115">
        <v>42</v>
      </c>
      <c r="G12" s="25">
        <v>11</v>
      </c>
      <c r="H12" s="25">
        <v>5</v>
      </c>
      <c r="I12" s="25">
        <v>8</v>
      </c>
      <c r="J12" s="25">
        <v>5</v>
      </c>
      <c r="K12" s="25">
        <v>1</v>
      </c>
      <c r="L12" s="25">
        <v>2</v>
      </c>
      <c r="M12" s="25">
        <v>2</v>
      </c>
      <c r="N12" s="27">
        <v>2</v>
      </c>
      <c r="O12" s="29">
        <v>2</v>
      </c>
      <c r="P12" s="29">
        <v>3</v>
      </c>
      <c r="Q12" s="27">
        <v>3</v>
      </c>
      <c r="R12" s="25">
        <f>абс!AL12</f>
        <v>3</v>
      </c>
      <c r="S12" s="83"/>
      <c r="T12" s="25"/>
      <c r="U12" s="25"/>
      <c r="V12" s="84"/>
      <c r="W12" s="95">
        <v>90</v>
      </c>
      <c r="X12" s="84">
        <v>111</v>
      </c>
      <c r="Y12" s="102">
        <f t="shared" si="0"/>
        <v>2.7027027027027026</v>
      </c>
      <c r="Z12" s="103">
        <f t="shared" si="1"/>
        <v>3.6036036036036037</v>
      </c>
    </row>
    <row r="13" spans="1:26" ht="12.75">
      <c r="A13" s="3" t="s">
        <v>7</v>
      </c>
      <c r="B13" s="19">
        <v>36</v>
      </c>
      <c r="C13" s="29">
        <v>9</v>
      </c>
      <c r="D13" s="29">
        <v>10</v>
      </c>
      <c r="E13" s="40">
        <f>абс!AJ13</f>
        <v>9</v>
      </c>
      <c r="F13" s="115">
        <v>48</v>
      </c>
      <c r="G13" s="25">
        <v>36</v>
      </c>
      <c r="H13" s="25">
        <v>8</v>
      </c>
      <c r="I13" s="25">
        <v>7</v>
      </c>
      <c r="J13" s="25">
        <v>10</v>
      </c>
      <c r="K13" s="25">
        <v>5</v>
      </c>
      <c r="L13" s="25">
        <v>5</v>
      </c>
      <c r="M13" s="25">
        <v>5</v>
      </c>
      <c r="N13" s="27">
        <v>5</v>
      </c>
      <c r="O13" s="29">
        <v>6</v>
      </c>
      <c r="P13" s="29">
        <v>6</v>
      </c>
      <c r="Q13" s="27">
        <v>7</v>
      </c>
      <c r="R13" s="25">
        <f>абс!AL13</f>
        <v>8</v>
      </c>
      <c r="S13" s="83"/>
      <c r="T13" s="25"/>
      <c r="U13" s="25"/>
      <c r="V13" s="84"/>
      <c r="W13" s="95">
        <v>104</v>
      </c>
      <c r="X13" s="84">
        <v>106</v>
      </c>
      <c r="Y13" s="102">
        <f t="shared" si="0"/>
        <v>7.547169811320755</v>
      </c>
      <c r="Z13" s="103">
        <f t="shared" si="1"/>
        <v>8.49056603773585</v>
      </c>
    </row>
    <row r="14" spans="1:26" ht="12.75">
      <c r="A14" s="3" t="s">
        <v>8</v>
      </c>
      <c r="B14" s="19">
        <v>28</v>
      </c>
      <c r="C14" s="29">
        <v>31</v>
      </c>
      <c r="D14" s="29">
        <v>28</v>
      </c>
      <c r="E14" s="40">
        <f>абс!AJ14</f>
        <v>19</v>
      </c>
      <c r="F14" s="115">
        <v>12</v>
      </c>
      <c r="G14" s="25">
        <v>16</v>
      </c>
      <c r="H14" s="25">
        <v>24</v>
      </c>
      <c r="I14" s="25">
        <v>21</v>
      </c>
      <c r="J14" s="25">
        <v>16</v>
      </c>
      <c r="K14" s="25">
        <v>1</v>
      </c>
      <c r="L14" s="25">
        <v>3</v>
      </c>
      <c r="M14" s="25">
        <v>4</v>
      </c>
      <c r="N14" s="27">
        <v>4</v>
      </c>
      <c r="O14" s="29">
        <v>6</v>
      </c>
      <c r="P14" s="29">
        <v>7</v>
      </c>
      <c r="Q14" s="27">
        <v>9</v>
      </c>
      <c r="R14" s="25">
        <f>абс!AL14</f>
        <v>11</v>
      </c>
      <c r="S14" s="83"/>
      <c r="T14" s="25"/>
      <c r="U14" s="25"/>
      <c r="V14" s="84"/>
      <c r="W14" s="95">
        <v>510</v>
      </c>
      <c r="X14" s="84">
        <v>514</v>
      </c>
      <c r="Y14" s="102">
        <f t="shared" si="0"/>
        <v>2.140077821011673</v>
      </c>
      <c r="Z14" s="103">
        <f t="shared" si="1"/>
        <v>3.6964980544747084</v>
      </c>
    </row>
    <row r="15" spans="1:26" ht="12.75">
      <c r="A15" s="3" t="s">
        <v>9</v>
      </c>
      <c r="B15" s="19">
        <v>75</v>
      </c>
      <c r="C15" s="29">
        <v>37</v>
      </c>
      <c r="D15" s="29">
        <v>17</v>
      </c>
      <c r="E15" s="40">
        <f>абс!AJ15</f>
        <v>15</v>
      </c>
      <c r="F15" s="115">
        <v>81</v>
      </c>
      <c r="G15" s="25">
        <v>59</v>
      </c>
      <c r="H15" s="25">
        <v>30</v>
      </c>
      <c r="I15" s="25">
        <v>12</v>
      </c>
      <c r="J15" s="25">
        <v>11</v>
      </c>
      <c r="K15" s="25">
        <v>1</v>
      </c>
      <c r="L15" s="25">
        <v>2</v>
      </c>
      <c r="M15" s="25">
        <v>3</v>
      </c>
      <c r="N15" s="27">
        <v>3</v>
      </c>
      <c r="O15" s="29">
        <v>4</v>
      </c>
      <c r="P15" s="29">
        <v>4</v>
      </c>
      <c r="Q15" s="27">
        <v>7</v>
      </c>
      <c r="R15" s="25">
        <f>абс!AL15</f>
        <v>9</v>
      </c>
      <c r="S15" s="83"/>
      <c r="T15" s="25"/>
      <c r="U15" s="25"/>
      <c r="V15" s="84"/>
      <c r="W15" s="95">
        <v>336</v>
      </c>
      <c r="X15" s="84">
        <v>364</v>
      </c>
      <c r="Y15" s="102">
        <f t="shared" si="0"/>
        <v>2.4725274725274726</v>
      </c>
      <c r="Z15" s="103">
        <f t="shared" si="1"/>
        <v>4.1208791208791204</v>
      </c>
    </row>
    <row r="16" spans="1:26" ht="12.75">
      <c r="A16" s="3" t="s">
        <v>10</v>
      </c>
      <c r="B16" s="19">
        <v>28</v>
      </c>
      <c r="C16" s="29">
        <v>16</v>
      </c>
      <c r="D16" s="29">
        <v>21</v>
      </c>
      <c r="E16" s="40">
        <f>абс!AJ16</f>
        <v>15</v>
      </c>
      <c r="F16" s="115">
        <v>26</v>
      </c>
      <c r="G16" s="25">
        <v>27</v>
      </c>
      <c r="H16" s="25">
        <v>15</v>
      </c>
      <c r="I16" s="25">
        <v>13</v>
      </c>
      <c r="J16" s="25">
        <v>20</v>
      </c>
      <c r="K16" s="25">
        <v>3</v>
      </c>
      <c r="L16" s="25">
        <v>6</v>
      </c>
      <c r="M16" s="25">
        <v>7</v>
      </c>
      <c r="N16" s="27">
        <v>9</v>
      </c>
      <c r="O16" s="29">
        <v>12</v>
      </c>
      <c r="P16" s="29">
        <v>14</v>
      </c>
      <c r="Q16" s="27">
        <v>15</v>
      </c>
      <c r="R16" s="25">
        <f>абс!AL16</f>
        <v>15</v>
      </c>
      <c r="S16" s="83"/>
      <c r="T16" s="25"/>
      <c r="U16" s="25"/>
      <c r="V16" s="84"/>
      <c r="W16" s="95">
        <v>200</v>
      </c>
      <c r="X16" s="84">
        <v>206</v>
      </c>
      <c r="Y16" s="102">
        <f t="shared" si="0"/>
        <v>7.281553398058253</v>
      </c>
      <c r="Z16" s="103">
        <f t="shared" si="1"/>
        <v>7.281553398058253</v>
      </c>
    </row>
    <row r="17" spans="1:26" ht="12.75">
      <c r="A17" s="3" t="s">
        <v>11</v>
      </c>
      <c r="B17" s="19">
        <v>28</v>
      </c>
      <c r="C17" s="29">
        <v>12</v>
      </c>
      <c r="D17" s="29">
        <v>10</v>
      </c>
      <c r="E17" s="40">
        <f>абс!AJ17</f>
        <v>8</v>
      </c>
      <c r="F17" s="115">
        <v>49</v>
      </c>
      <c r="G17" s="25">
        <v>26</v>
      </c>
      <c r="H17" s="25">
        <v>11</v>
      </c>
      <c r="I17" s="25">
        <v>12</v>
      </c>
      <c r="J17" s="25">
        <v>10</v>
      </c>
      <c r="K17" s="25">
        <v>2</v>
      </c>
      <c r="L17" s="25">
        <v>4</v>
      </c>
      <c r="M17" s="25">
        <v>5</v>
      </c>
      <c r="N17" s="27">
        <v>7</v>
      </c>
      <c r="O17" s="29">
        <v>7</v>
      </c>
      <c r="P17" s="29">
        <v>7</v>
      </c>
      <c r="Q17" s="27">
        <v>7</v>
      </c>
      <c r="R17" s="25">
        <f>абс!AL17</f>
        <v>7</v>
      </c>
      <c r="S17" s="83"/>
      <c r="T17" s="25"/>
      <c r="U17" s="25"/>
      <c r="V17" s="84"/>
      <c r="W17" s="95">
        <v>112</v>
      </c>
      <c r="X17" s="84">
        <v>100</v>
      </c>
      <c r="Y17" s="102">
        <f t="shared" si="0"/>
        <v>7</v>
      </c>
      <c r="Z17" s="103">
        <f t="shared" si="1"/>
        <v>8</v>
      </c>
    </row>
    <row r="18" spans="1:26" ht="12.75">
      <c r="A18" s="3" t="s">
        <v>12</v>
      </c>
      <c r="B18" s="19">
        <v>44</v>
      </c>
      <c r="C18" s="29">
        <v>44</v>
      </c>
      <c r="D18" s="29">
        <v>19</v>
      </c>
      <c r="E18" s="40">
        <f>абс!AJ18</f>
        <v>19</v>
      </c>
      <c r="F18" s="115">
        <v>65</v>
      </c>
      <c r="G18" s="25">
        <v>38</v>
      </c>
      <c r="H18" s="25">
        <v>39</v>
      </c>
      <c r="I18" s="25">
        <v>25</v>
      </c>
      <c r="J18" s="25">
        <v>17</v>
      </c>
      <c r="K18" s="25">
        <v>2</v>
      </c>
      <c r="L18" s="25">
        <v>6</v>
      </c>
      <c r="M18" s="25">
        <v>9</v>
      </c>
      <c r="N18" s="27">
        <v>10</v>
      </c>
      <c r="O18" s="29">
        <v>12</v>
      </c>
      <c r="P18" s="29">
        <v>15</v>
      </c>
      <c r="Q18" s="27">
        <v>16</v>
      </c>
      <c r="R18" s="25">
        <f>абс!AL18</f>
        <v>17</v>
      </c>
      <c r="S18" s="83"/>
      <c r="T18" s="25"/>
      <c r="U18" s="25"/>
      <c r="V18" s="84"/>
      <c r="W18" s="95">
        <v>194</v>
      </c>
      <c r="X18" s="84">
        <v>193</v>
      </c>
      <c r="Y18" s="102">
        <f t="shared" si="0"/>
        <v>8.808290155440414</v>
      </c>
      <c r="Z18" s="103">
        <f t="shared" si="1"/>
        <v>9.844559585492227</v>
      </c>
    </row>
    <row r="19" spans="1:26" ht="12.75">
      <c r="A19" s="3" t="s">
        <v>13</v>
      </c>
      <c r="B19" s="19">
        <v>43</v>
      </c>
      <c r="C19" s="29">
        <v>24</v>
      </c>
      <c r="D19" s="29">
        <v>24</v>
      </c>
      <c r="E19" s="40">
        <f>абс!AJ19</f>
        <v>15</v>
      </c>
      <c r="F19" s="115">
        <v>78</v>
      </c>
      <c r="G19" s="25">
        <v>41</v>
      </c>
      <c r="H19" s="25">
        <v>21</v>
      </c>
      <c r="I19" s="25">
        <v>22</v>
      </c>
      <c r="J19" s="25">
        <v>24</v>
      </c>
      <c r="K19" s="25">
        <v>3</v>
      </c>
      <c r="L19" s="25">
        <v>3</v>
      </c>
      <c r="M19" s="25">
        <v>8</v>
      </c>
      <c r="N19" s="27">
        <v>11</v>
      </c>
      <c r="O19" s="29">
        <v>13</v>
      </c>
      <c r="P19" s="29">
        <v>13</v>
      </c>
      <c r="Q19" s="27">
        <v>13</v>
      </c>
      <c r="R19" s="25">
        <f>абс!AL19</f>
        <v>14</v>
      </c>
      <c r="S19" s="83"/>
      <c r="T19" s="25"/>
      <c r="U19" s="25"/>
      <c r="V19" s="84"/>
      <c r="W19" s="95">
        <v>193</v>
      </c>
      <c r="X19" s="84">
        <v>186</v>
      </c>
      <c r="Y19" s="102">
        <f t="shared" si="0"/>
        <v>7.526881720430108</v>
      </c>
      <c r="Z19" s="103">
        <f t="shared" si="1"/>
        <v>8.064516129032258</v>
      </c>
    </row>
    <row r="20" spans="1:26" ht="12.75">
      <c r="A20" s="3" t="s">
        <v>14</v>
      </c>
      <c r="B20" s="19">
        <v>16</v>
      </c>
      <c r="C20" s="29">
        <v>7</v>
      </c>
      <c r="D20" s="29">
        <v>13</v>
      </c>
      <c r="E20" s="40">
        <f>абс!AJ20</f>
        <v>9</v>
      </c>
      <c r="F20" s="115">
        <v>42</v>
      </c>
      <c r="G20" s="25">
        <v>14</v>
      </c>
      <c r="H20" s="25">
        <v>6</v>
      </c>
      <c r="I20" s="25">
        <v>4</v>
      </c>
      <c r="J20" s="25">
        <v>8</v>
      </c>
      <c r="K20" s="25">
        <v>1</v>
      </c>
      <c r="L20" s="25">
        <v>1</v>
      </c>
      <c r="M20" s="25">
        <v>3</v>
      </c>
      <c r="N20" s="27">
        <v>5</v>
      </c>
      <c r="O20" s="29">
        <v>7</v>
      </c>
      <c r="P20" s="29">
        <v>7</v>
      </c>
      <c r="Q20" s="27">
        <v>7</v>
      </c>
      <c r="R20" s="25">
        <f>абс!AL20</f>
        <v>7</v>
      </c>
      <c r="S20" s="83"/>
      <c r="T20" s="25"/>
      <c r="U20" s="25"/>
      <c r="V20" s="84"/>
      <c r="W20" s="95">
        <v>102</v>
      </c>
      <c r="X20" s="84">
        <v>124</v>
      </c>
      <c r="Y20" s="102">
        <f t="shared" si="0"/>
        <v>5.645161290322581</v>
      </c>
      <c r="Z20" s="103">
        <f t="shared" si="1"/>
        <v>7.258064516129032</v>
      </c>
    </row>
    <row r="21" spans="1:26" ht="12.75">
      <c r="A21" s="3" t="s">
        <v>15</v>
      </c>
      <c r="B21" s="19">
        <v>23</v>
      </c>
      <c r="C21" s="29">
        <v>19</v>
      </c>
      <c r="D21" s="29">
        <v>5</v>
      </c>
      <c r="E21" s="40">
        <f>абс!AJ21</f>
        <v>10</v>
      </c>
      <c r="F21" s="115">
        <v>16</v>
      </c>
      <c r="G21" s="25">
        <v>22</v>
      </c>
      <c r="H21" s="25">
        <v>15</v>
      </c>
      <c r="I21" s="25">
        <v>7</v>
      </c>
      <c r="J21" s="25">
        <v>5</v>
      </c>
      <c r="K21" s="25">
        <v>2</v>
      </c>
      <c r="L21" s="25">
        <v>2</v>
      </c>
      <c r="M21" s="25">
        <v>2</v>
      </c>
      <c r="N21" s="27">
        <v>2</v>
      </c>
      <c r="O21" s="29">
        <v>3</v>
      </c>
      <c r="P21" s="29">
        <v>5</v>
      </c>
      <c r="Q21" s="27">
        <v>6</v>
      </c>
      <c r="R21" s="25">
        <f>абс!AL21</f>
        <v>7</v>
      </c>
      <c r="S21" s="83"/>
      <c r="T21" s="25"/>
      <c r="U21" s="25"/>
      <c r="V21" s="84"/>
      <c r="W21" s="95">
        <v>83</v>
      </c>
      <c r="X21" s="84">
        <v>110</v>
      </c>
      <c r="Y21" s="102">
        <f t="shared" si="0"/>
        <v>6.363636363636363</v>
      </c>
      <c r="Z21" s="103">
        <f t="shared" si="1"/>
        <v>9.090909090909092</v>
      </c>
    </row>
    <row r="22" spans="1:26" ht="12.75">
      <c r="A22" s="3" t="s">
        <v>16</v>
      </c>
      <c r="B22" s="19">
        <v>37</v>
      </c>
      <c r="C22" s="29">
        <v>48</v>
      </c>
      <c r="D22" s="29">
        <v>29</v>
      </c>
      <c r="E22" s="40">
        <f>абс!AJ22</f>
        <v>18</v>
      </c>
      <c r="F22" s="115">
        <v>32</v>
      </c>
      <c r="G22" s="25">
        <v>33</v>
      </c>
      <c r="H22" s="25">
        <v>43</v>
      </c>
      <c r="I22" s="25">
        <v>30</v>
      </c>
      <c r="J22" s="25">
        <v>22</v>
      </c>
      <c r="K22" s="25">
        <v>1</v>
      </c>
      <c r="L22" s="25">
        <v>4</v>
      </c>
      <c r="M22" s="25">
        <v>6</v>
      </c>
      <c r="N22" s="27">
        <v>8</v>
      </c>
      <c r="O22" s="29">
        <v>9</v>
      </c>
      <c r="P22" s="29">
        <v>10</v>
      </c>
      <c r="Q22" s="27">
        <v>11</v>
      </c>
      <c r="R22" s="25">
        <f>абс!AL22</f>
        <v>14</v>
      </c>
      <c r="S22" s="83"/>
      <c r="T22" s="25"/>
      <c r="U22" s="25"/>
      <c r="V22" s="84"/>
      <c r="W22" s="95">
        <v>268</v>
      </c>
      <c r="X22" s="84">
        <v>265</v>
      </c>
      <c r="Y22" s="102">
        <f t="shared" si="0"/>
        <v>5.283018867924528</v>
      </c>
      <c r="Z22" s="103">
        <f t="shared" si="1"/>
        <v>6.7924528301886795</v>
      </c>
    </row>
    <row r="23" spans="1:26" ht="12.75">
      <c r="A23" s="3" t="s">
        <v>17</v>
      </c>
      <c r="B23" s="19">
        <v>44</v>
      </c>
      <c r="C23" s="29">
        <v>39</v>
      </c>
      <c r="D23" s="29">
        <v>42</v>
      </c>
      <c r="E23" s="40">
        <f>абс!AJ23</f>
        <v>20</v>
      </c>
      <c r="F23" s="115">
        <v>39</v>
      </c>
      <c r="G23" s="25">
        <v>39</v>
      </c>
      <c r="H23" s="25">
        <v>38</v>
      </c>
      <c r="I23" s="25">
        <v>14</v>
      </c>
      <c r="J23" s="25">
        <v>36</v>
      </c>
      <c r="K23" s="25">
        <v>1</v>
      </c>
      <c r="L23" s="25">
        <v>2</v>
      </c>
      <c r="M23" s="25">
        <v>6</v>
      </c>
      <c r="N23" s="27">
        <v>10</v>
      </c>
      <c r="O23" s="29">
        <v>10</v>
      </c>
      <c r="P23" s="29">
        <v>11</v>
      </c>
      <c r="Q23" s="27">
        <v>12</v>
      </c>
      <c r="R23" s="25">
        <f>абс!AL23</f>
        <v>15</v>
      </c>
      <c r="S23" s="83"/>
      <c r="T23" s="25"/>
      <c r="U23" s="25"/>
      <c r="V23" s="84"/>
      <c r="W23" s="95">
        <v>227</v>
      </c>
      <c r="X23" s="84">
        <v>242</v>
      </c>
      <c r="Y23" s="102">
        <f t="shared" si="0"/>
        <v>6.198347107438017</v>
      </c>
      <c r="Z23" s="103">
        <f t="shared" si="1"/>
        <v>8.264462809917354</v>
      </c>
    </row>
    <row r="24" spans="1:26" ht="12.75">
      <c r="A24" s="3" t="s">
        <v>18</v>
      </c>
      <c r="B24" s="19">
        <v>28</v>
      </c>
      <c r="C24" s="29">
        <v>27</v>
      </c>
      <c r="D24" s="29">
        <v>30</v>
      </c>
      <c r="E24" s="40">
        <f>абс!AJ24</f>
        <v>17</v>
      </c>
      <c r="F24" s="115">
        <v>55</v>
      </c>
      <c r="G24" s="25">
        <v>25</v>
      </c>
      <c r="H24" s="25">
        <v>23</v>
      </c>
      <c r="I24" s="25">
        <v>25</v>
      </c>
      <c r="J24" s="25">
        <v>25</v>
      </c>
      <c r="K24" s="25"/>
      <c r="L24" s="25">
        <v>2</v>
      </c>
      <c r="M24" s="25">
        <v>5</v>
      </c>
      <c r="N24" s="27">
        <v>7</v>
      </c>
      <c r="O24" s="29">
        <v>10</v>
      </c>
      <c r="P24" s="29">
        <v>12</v>
      </c>
      <c r="Q24" s="27">
        <v>13</v>
      </c>
      <c r="R24" s="25">
        <f>абс!AL24</f>
        <v>13</v>
      </c>
      <c r="S24" s="83"/>
      <c r="T24" s="25"/>
      <c r="U24" s="25"/>
      <c r="V24" s="84"/>
      <c r="W24" s="95">
        <v>180</v>
      </c>
      <c r="X24" s="84">
        <v>210</v>
      </c>
      <c r="Y24" s="102">
        <f t="shared" si="0"/>
        <v>6.190476190476191</v>
      </c>
      <c r="Z24" s="103">
        <f t="shared" si="1"/>
        <v>8.095238095238095</v>
      </c>
    </row>
    <row r="25" spans="1:26" ht="12.75">
      <c r="A25" s="3" t="s">
        <v>19</v>
      </c>
      <c r="B25" s="19">
        <v>13</v>
      </c>
      <c r="C25" s="29">
        <v>11</v>
      </c>
      <c r="D25" s="29">
        <v>9</v>
      </c>
      <c r="E25" s="40">
        <f>абс!AJ25</f>
        <v>7</v>
      </c>
      <c r="F25" s="115">
        <v>23</v>
      </c>
      <c r="G25" s="25">
        <v>11</v>
      </c>
      <c r="H25" s="25">
        <v>11</v>
      </c>
      <c r="I25" s="25">
        <v>7</v>
      </c>
      <c r="J25" s="25">
        <v>7</v>
      </c>
      <c r="K25" s="25">
        <v>1</v>
      </c>
      <c r="L25" s="25">
        <v>1</v>
      </c>
      <c r="M25" s="25">
        <v>1</v>
      </c>
      <c r="N25" s="27">
        <v>1</v>
      </c>
      <c r="O25" s="29">
        <v>2</v>
      </c>
      <c r="P25" s="29">
        <v>3</v>
      </c>
      <c r="Q25" s="27">
        <v>5</v>
      </c>
      <c r="R25" s="25">
        <f>абс!AL25</f>
        <v>6</v>
      </c>
      <c r="S25" s="83"/>
      <c r="T25" s="25"/>
      <c r="U25" s="25"/>
      <c r="V25" s="84"/>
      <c r="W25" s="95">
        <v>103</v>
      </c>
      <c r="X25" s="84">
        <v>105</v>
      </c>
      <c r="Y25" s="102">
        <f t="shared" si="0"/>
        <v>5.714285714285714</v>
      </c>
      <c r="Z25" s="103">
        <f t="shared" si="1"/>
        <v>6.666666666666667</v>
      </c>
    </row>
    <row r="26" spans="1:26" ht="12.75">
      <c r="A26" s="3" t="s">
        <v>20</v>
      </c>
      <c r="B26" s="19">
        <v>30</v>
      </c>
      <c r="C26" s="29">
        <v>14</v>
      </c>
      <c r="D26" s="29">
        <v>13</v>
      </c>
      <c r="E26" s="40">
        <f>абс!AJ26</f>
        <v>10</v>
      </c>
      <c r="F26" s="115">
        <v>5</v>
      </c>
      <c r="G26" s="25">
        <v>28</v>
      </c>
      <c r="H26" s="25">
        <v>11</v>
      </c>
      <c r="I26" s="25">
        <v>13</v>
      </c>
      <c r="J26" s="25">
        <v>12</v>
      </c>
      <c r="K26" s="25">
        <v>2</v>
      </c>
      <c r="L26" s="25">
        <v>3</v>
      </c>
      <c r="M26" s="25">
        <v>3</v>
      </c>
      <c r="N26" s="27">
        <v>3</v>
      </c>
      <c r="O26" s="29">
        <v>6</v>
      </c>
      <c r="P26" s="29">
        <v>6</v>
      </c>
      <c r="Q26" s="27">
        <v>6</v>
      </c>
      <c r="R26" s="25">
        <f>абс!AL26</f>
        <v>9</v>
      </c>
      <c r="S26" s="83"/>
      <c r="T26" s="25"/>
      <c r="U26" s="25"/>
      <c r="V26" s="84"/>
      <c r="W26" s="95">
        <v>141</v>
      </c>
      <c r="X26" s="84">
        <v>129</v>
      </c>
      <c r="Y26" s="102">
        <f t="shared" si="0"/>
        <v>6.976744186046512</v>
      </c>
      <c r="Z26" s="103">
        <f t="shared" si="1"/>
        <v>7.751937984496124</v>
      </c>
    </row>
    <row r="27" spans="1:26" ht="12.75">
      <c r="A27" s="3" t="s">
        <v>21</v>
      </c>
      <c r="B27" s="19">
        <v>74</v>
      </c>
      <c r="C27" s="29">
        <v>42</v>
      </c>
      <c r="D27" s="29">
        <v>33</v>
      </c>
      <c r="E27" s="40">
        <f>абс!AJ27</f>
        <v>30</v>
      </c>
      <c r="F27" s="115">
        <v>110</v>
      </c>
      <c r="G27" s="25">
        <v>73</v>
      </c>
      <c r="H27" s="25">
        <v>36</v>
      </c>
      <c r="I27" s="25">
        <v>32</v>
      </c>
      <c r="J27" s="25">
        <v>30</v>
      </c>
      <c r="K27" s="25">
        <v>4</v>
      </c>
      <c r="L27" s="25">
        <v>5</v>
      </c>
      <c r="M27" s="25">
        <v>10</v>
      </c>
      <c r="N27" s="27">
        <v>12</v>
      </c>
      <c r="O27" s="29">
        <v>14</v>
      </c>
      <c r="P27" s="29">
        <v>21</v>
      </c>
      <c r="Q27" s="27">
        <v>24</v>
      </c>
      <c r="R27" s="25">
        <f>абс!AL27</f>
        <v>27</v>
      </c>
      <c r="S27" s="83"/>
      <c r="T27" s="25"/>
      <c r="U27" s="25"/>
      <c r="V27" s="84"/>
      <c r="W27" s="95">
        <v>311</v>
      </c>
      <c r="X27" s="84">
        <v>319</v>
      </c>
      <c r="Y27" s="102">
        <f t="shared" si="0"/>
        <v>8.463949843260188</v>
      </c>
      <c r="Z27" s="103">
        <f t="shared" si="1"/>
        <v>9.404388714733543</v>
      </c>
    </row>
    <row r="28" spans="1:26" ht="12.75">
      <c r="A28" s="3" t="s">
        <v>22</v>
      </c>
      <c r="B28" s="19">
        <v>39</v>
      </c>
      <c r="C28" s="29">
        <v>15</v>
      </c>
      <c r="D28" s="29">
        <v>16</v>
      </c>
      <c r="E28" s="40">
        <f>абс!AJ28</f>
        <v>15</v>
      </c>
      <c r="F28" s="115">
        <v>57</v>
      </c>
      <c r="G28" s="25">
        <v>39</v>
      </c>
      <c r="H28" s="25">
        <v>11</v>
      </c>
      <c r="I28" s="25">
        <v>9</v>
      </c>
      <c r="J28" s="25">
        <v>15</v>
      </c>
      <c r="K28" s="25">
        <v>1</v>
      </c>
      <c r="L28" s="25">
        <v>2</v>
      </c>
      <c r="M28" s="25">
        <v>5</v>
      </c>
      <c r="N28" s="27">
        <v>7</v>
      </c>
      <c r="O28" s="29">
        <v>9</v>
      </c>
      <c r="P28" s="29">
        <v>10</v>
      </c>
      <c r="Q28" s="27">
        <v>11</v>
      </c>
      <c r="R28" s="25">
        <f>абс!AL28</f>
        <v>12</v>
      </c>
      <c r="S28" s="83"/>
      <c r="T28" s="25"/>
      <c r="U28" s="25"/>
      <c r="V28" s="84"/>
      <c r="W28" s="95">
        <v>156</v>
      </c>
      <c r="X28" s="84">
        <v>159</v>
      </c>
      <c r="Y28" s="102">
        <f t="shared" si="0"/>
        <v>7.547169811320755</v>
      </c>
      <c r="Z28" s="103">
        <f t="shared" si="1"/>
        <v>9.433962264150944</v>
      </c>
    </row>
    <row r="29" spans="1:26" ht="12.75">
      <c r="A29" s="3" t="s">
        <v>23</v>
      </c>
      <c r="B29" s="19">
        <v>16</v>
      </c>
      <c r="C29" s="29">
        <v>30</v>
      </c>
      <c r="D29" s="29">
        <v>19</v>
      </c>
      <c r="E29" s="40">
        <f>абс!AJ29</f>
        <v>16</v>
      </c>
      <c r="F29" s="115">
        <v>51</v>
      </c>
      <c r="G29" s="25">
        <v>16</v>
      </c>
      <c r="H29" s="25">
        <v>30</v>
      </c>
      <c r="I29" s="25">
        <v>12</v>
      </c>
      <c r="J29" s="25">
        <v>17</v>
      </c>
      <c r="K29" s="25">
        <v>2</v>
      </c>
      <c r="L29" s="25">
        <v>3</v>
      </c>
      <c r="M29" s="25">
        <v>5</v>
      </c>
      <c r="N29" s="27">
        <v>7</v>
      </c>
      <c r="O29" s="29">
        <v>10</v>
      </c>
      <c r="P29" s="29">
        <v>12</v>
      </c>
      <c r="Q29" s="27">
        <v>15</v>
      </c>
      <c r="R29" s="25">
        <f>абс!AL29</f>
        <v>15</v>
      </c>
      <c r="S29" s="83"/>
      <c r="T29" s="25"/>
      <c r="U29" s="25"/>
      <c r="V29" s="84"/>
      <c r="W29" s="95">
        <v>115</v>
      </c>
      <c r="X29" s="84">
        <v>105</v>
      </c>
      <c r="Y29" s="102">
        <f t="shared" si="0"/>
        <v>14.285714285714286</v>
      </c>
      <c r="Z29" s="103">
        <f t="shared" si="1"/>
        <v>15.238095238095237</v>
      </c>
    </row>
    <row r="30" spans="1:26" ht="12.75">
      <c r="A30" s="3" t="s">
        <v>24</v>
      </c>
      <c r="B30" s="19">
        <v>32</v>
      </c>
      <c r="C30" s="29">
        <v>13</v>
      </c>
      <c r="D30" s="29">
        <v>21</v>
      </c>
      <c r="E30" s="40">
        <f>абс!AJ30</f>
        <v>18</v>
      </c>
      <c r="F30" s="115">
        <v>34</v>
      </c>
      <c r="G30" s="25">
        <v>29</v>
      </c>
      <c r="H30" s="25">
        <v>12</v>
      </c>
      <c r="I30" s="25">
        <v>10</v>
      </c>
      <c r="J30" s="25">
        <v>18</v>
      </c>
      <c r="K30" s="25"/>
      <c r="L30" s="25">
        <v>1</v>
      </c>
      <c r="M30" s="25">
        <v>3</v>
      </c>
      <c r="N30" s="27">
        <v>4</v>
      </c>
      <c r="O30" s="29">
        <v>9</v>
      </c>
      <c r="P30" s="29">
        <v>11</v>
      </c>
      <c r="Q30" s="27">
        <v>13</v>
      </c>
      <c r="R30" s="25">
        <f>абс!AL30</f>
        <v>16</v>
      </c>
      <c r="S30" s="83"/>
      <c r="T30" s="25"/>
      <c r="U30" s="25"/>
      <c r="V30" s="84"/>
      <c r="W30" s="95">
        <v>212</v>
      </c>
      <c r="X30" s="84">
        <v>190</v>
      </c>
      <c r="Y30" s="102">
        <f t="shared" si="0"/>
        <v>8.421052631578947</v>
      </c>
      <c r="Z30" s="103">
        <f t="shared" si="1"/>
        <v>9.473684210526315</v>
      </c>
    </row>
    <row r="31" spans="1:26" ht="12.75">
      <c r="A31" s="3" t="s">
        <v>25</v>
      </c>
      <c r="B31" s="19">
        <v>39</v>
      </c>
      <c r="C31" s="29">
        <v>19</v>
      </c>
      <c r="D31" s="29">
        <v>23</v>
      </c>
      <c r="E31" s="40">
        <f>абс!AJ31</f>
        <v>17</v>
      </c>
      <c r="F31" s="115">
        <v>56</v>
      </c>
      <c r="G31" s="25">
        <v>35</v>
      </c>
      <c r="H31" s="25">
        <v>11</v>
      </c>
      <c r="I31" s="25">
        <v>15</v>
      </c>
      <c r="J31" s="25">
        <v>23</v>
      </c>
      <c r="K31" s="25">
        <v>1</v>
      </c>
      <c r="L31" s="25">
        <v>2</v>
      </c>
      <c r="M31" s="25">
        <v>3</v>
      </c>
      <c r="N31" s="27">
        <v>3</v>
      </c>
      <c r="O31" s="29">
        <v>4</v>
      </c>
      <c r="P31" s="29">
        <v>7</v>
      </c>
      <c r="Q31" s="27">
        <v>12</v>
      </c>
      <c r="R31" s="25">
        <f>абс!AL31</f>
        <v>16</v>
      </c>
      <c r="S31" s="83"/>
      <c r="T31" s="25"/>
      <c r="U31" s="25"/>
      <c r="V31" s="84"/>
      <c r="W31" s="95">
        <v>142</v>
      </c>
      <c r="X31" s="84">
        <v>157</v>
      </c>
      <c r="Y31" s="102">
        <f t="shared" si="0"/>
        <v>10.19108280254777</v>
      </c>
      <c r="Z31" s="103">
        <f t="shared" si="1"/>
        <v>10.828025477707007</v>
      </c>
    </row>
    <row r="32" spans="1:26" ht="12.75">
      <c r="A32" s="3" t="s">
        <v>27</v>
      </c>
      <c r="B32" s="19">
        <v>402</v>
      </c>
      <c r="C32" s="25">
        <v>246</v>
      </c>
      <c r="D32" s="41">
        <v>299</v>
      </c>
      <c r="E32" s="40">
        <f>абс!AJ33</f>
        <v>279</v>
      </c>
      <c r="F32" s="115">
        <v>181</v>
      </c>
      <c r="G32" s="25">
        <v>315</v>
      </c>
      <c r="H32" s="25">
        <v>138</v>
      </c>
      <c r="I32" s="25">
        <v>219</v>
      </c>
      <c r="J32" s="25">
        <v>182</v>
      </c>
      <c r="K32" s="25">
        <v>15</v>
      </c>
      <c r="L32" s="25">
        <v>41</v>
      </c>
      <c r="M32" s="25">
        <v>62</v>
      </c>
      <c r="N32" s="25">
        <v>91</v>
      </c>
      <c r="O32" s="29">
        <v>111</v>
      </c>
      <c r="P32" s="29">
        <v>130</v>
      </c>
      <c r="Q32" s="25">
        <v>160</v>
      </c>
      <c r="R32" s="25">
        <f>абс!AL33</f>
        <v>190</v>
      </c>
      <c r="S32" s="83"/>
      <c r="T32" s="25"/>
      <c r="U32" s="25"/>
      <c r="V32" s="84"/>
      <c r="W32" s="95">
        <v>4701</v>
      </c>
      <c r="X32" s="84">
        <v>4786</v>
      </c>
      <c r="Y32" s="102">
        <f t="shared" si="0"/>
        <v>3.9699122440451315</v>
      </c>
      <c r="Z32" s="103">
        <f t="shared" si="1"/>
        <v>5.829502716255746</v>
      </c>
    </row>
    <row r="33" spans="1:26" ht="12.75">
      <c r="A33" s="3" t="s">
        <v>28</v>
      </c>
      <c r="B33" s="19">
        <v>134</v>
      </c>
      <c r="C33" s="25">
        <v>97</v>
      </c>
      <c r="D33" s="41">
        <v>50</v>
      </c>
      <c r="E33" s="40">
        <f>абс!AJ34</f>
        <v>39</v>
      </c>
      <c r="F33" s="115">
        <v>151</v>
      </c>
      <c r="G33" s="25">
        <v>125</v>
      </c>
      <c r="H33" s="25">
        <v>91</v>
      </c>
      <c r="I33" s="25">
        <v>34</v>
      </c>
      <c r="J33" s="25">
        <v>43</v>
      </c>
      <c r="K33" s="25">
        <v>7</v>
      </c>
      <c r="L33" s="25">
        <v>14</v>
      </c>
      <c r="M33" s="25">
        <v>21</v>
      </c>
      <c r="N33" s="25">
        <v>23</v>
      </c>
      <c r="O33" s="29">
        <v>26</v>
      </c>
      <c r="P33" s="29">
        <v>30</v>
      </c>
      <c r="Q33" s="25">
        <v>32</v>
      </c>
      <c r="R33" s="25">
        <f>абс!AL34</f>
        <v>35</v>
      </c>
      <c r="S33" s="83"/>
      <c r="T33" s="25"/>
      <c r="U33" s="25"/>
      <c r="V33" s="84"/>
      <c r="W33" s="95">
        <v>823</v>
      </c>
      <c r="X33" s="84">
        <v>816</v>
      </c>
      <c r="Y33" s="102">
        <f t="shared" si="0"/>
        <v>4.28921568627451</v>
      </c>
      <c r="Z33" s="103">
        <f t="shared" si="1"/>
        <v>4.779411764705882</v>
      </c>
    </row>
    <row r="34" spans="1:26" ht="12.75">
      <c r="A34" s="3" t="s">
        <v>29</v>
      </c>
      <c r="B34" s="19">
        <v>113</v>
      </c>
      <c r="C34" s="25">
        <v>114</v>
      </c>
      <c r="D34" s="41">
        <v>87</v>
      </c>
      <c r="E34" s="40">
        <f>абс!AJ35</f>
        <v>74</v>
      </c>
      <c r="F34" s="115">
        <v>162</v>
      </c>
      <c r="G34" s="25">
        <v>108</v>
      </c>
      <c r="H34" s="25">
        <v>106</v>
      </c>
      <c r="I34" s="25">
        <v>64</v>
      </c>
      <c r="J34" s="25">
        <v>83</v>
      </c>
      <c r="K34" s="25">
        <v>6</v>
      </c>
      <c r="L34" s="25">
        <v>16</v>
      </c>
      <c r="M34" s="25">
        <v>24</v>
      </c>
      <c r="N34" s="25">
        <v>33</v>
      </c>
      <c r="O34" s="29">
        <v>48</v>
      </c>
      <c r="P34" s="29">
        <v>54</v>
      </c>
      <c r="Q34" s="25">
        <v>60</v>
      </c>
      <c r="R34" s="25">
        <f>абс!AL35</f>
        <v>64</v>
      </c>
      <c r="S34" s="83"/>
      <c r="T34" s="25"/>
      <c r="U34" s="25"/>
      <c r="V34" s="84"/>
      <c r="W34" s="95">
        <v>804</v>
      </c>
      <c r="X34" s="84">
        <v>783</v>
      </c>
      <c r="Y34" s="102">
        <f t="shared" si="0"/>
        <v>8.173690932311622</v>
      </c>
      <c r="Z34" s="103">
        <f t="shared" si="1"/>
        <v>9.450830140485312</v>
      </c>
    </row>
    <row r="35" spans="1:26" ht="12.75">
      <c r="A35" s="3" t="s">
        <v>30</v>
      </c>
      <c r="B35" s="19">
        <v>68</v>
      </c>
      <c r="C35" s="25">
        <v>31</v>
      </c>
      <c r="D35" s="41">
        <v>40</v>
      </c>
      <c r="E35" s="40">
        <f>абс!AJ36</f>
        <v>21</v>
      </c>
      <c r="F35" s="115">
        <v>73</v>
      </c>
      <c r="G35" s="25">
        <v>63</v>
      </c>
      <c r="H35" s="25">
        <v>25</v>
      </c>
      <c r="I35" s="25">
        <v>19</v>
      </c>
      <c r="J35" s="25">
        <v>36</v>
      </c>
      <c r="K35" s="25">
        <v>2</v>
      </c>
      <c r="L35" s="25">
        <v>3</v>
      </c>
      <c r="M35" s="25">
        <v>7</v>
      </c>
      <c r="N35" s="25">
        <v>9</v>
      </c>
      <c r="O35" s="29">
        <v>15</v>
      </c>
      <c r="P35" s="29">
        <v>16</v>
      </c>
      <c r="Q35" s="25">
        <v>18</v>
      </c>
      <c r="R35" s="25">
        <f>абс!AL36</f>
        <v>20</v>
      </c>
      <c r="S35" s="83"/>
      <c r="T35" s="25"/>
      <c r="U35" s="25"/>
      <c r="V35" s="84"/>
      <c r="W35" s="95">
        <v>378</v>
      </c>
      <c r="X35" s="84">
        <v>328</v>
      </c>
      <c r="Y35" s="102">
        <f t="shared" si="0"/>
        <v>6.097560975609756</v>
      </c>
      <c r="Z35" s="103">
        <f t="shared" si="1"/>
        <v>6.402439024390244</v>
      </c>
    </row>
    <row r="36" spans="1:26" ht="12.75">
      <c r="A36" s="3" t="s">
        <v>31</v>
      </c>
      <c r="B36" s="19">
        <v>141</v>
      </c>
      <c r="C36" s="25">
        <v>101</v>
      </c>
      <c r="D36" s="41">
        <v>96</v>
      </c>
      <c r="E36" s="40">
        <f>абс!AJ37</f>
        <v>73</v>
      </c>
      <c r="F36" s="115">
        <v>84</v>
      </c>
      <c r="G36" s="25">
        <v>128</v>
      </c>
      <c r="H36" s="25">
        <v>84</v>
      </c>
      <c r="I36" s="25">
        <v>62</v>
      </c>
      <c r="J36" s="25">
        <v>78</v>
      </c>
      <c r="K36" s="25">
        <v>5</v>
      </c>
      <c r="L36" s="25">
        <v>11</v>
      </c>
      <c r="M36" s="25">
        <v>18</v>
      </c>
      <c r="N36" s="25">
        <v>25</v>
      </c>
      <c r="O36" s="29">
        <v>37</v>
      </c>
      <c r="P36" s="29">
        <v>46</v>
      </c>
      <c r="Q36" s="25">
        <v>59</v>
      </c>
      <c r="R36" s="25">
        <f>абс!AL37</f>
        <v>67</v>
      </c>
      <c r="S36" s="83"/>
      <c r="T36" s="25"/>
      <c r="U36" s="25"/>
      <c r="V36" s="84"/>
      <c r="W36" s="95">
        <v>850</v>
      </c>
      <c r="X36" s="84">
        <v>846</v>
      </c>
      <c r="Y36" s="102">
        <f t="shared" si="0"/>
        <v>7.919621749408983</v>
      </c>
      <c r="Z36" s="103">
        <f t="shared" si="1"/>
        <v>8.628841607565011</v>
      </c>
    </row>
    <row r="37" spans="1:26" ht="12.75">
      <c r="A37" s="3"/>
      <c r="B37" s="14"/>
      <c r="C37" s="15"/>
      <c r="D37" s="127"/>
      <c r="E37" s="17"/>
      <c r="F37" s="116"/>
      <c r="G37" s="62"/>
      <c r="H37" s="62"/>
      <c r="I37" s="62"/>
      <c r="J37" s="62"/>
      <c r="K37" s="62"/>
      <c r="L37" s="62"/>
      <c r="M37" s="62"/>
      <c r="N37" s="62"/>
      <c r="O37" s="75"/>
      <c r="P37" s="75"/>
      <c r="Q37" s="62"/>
      <c r="R37" s="62"/>
      <c r="S37" s="83"/>
      <c r="T37" s="25"/>
      <c r="U37" s="25"/>
      <c r="V37" s="84"/>
      <c r="W37" s="95"/>
      <c r="X37" s="84"/>
      <c r="Y37" s="102"/>
      <c r="Z37" s="103"/>
    </row>
    <row r="38" spans="1:26" ht="13.5" thickBot="1">
      <c r="A38" s="4" t="s">
        <v>34</v>
      </c>
      <c r="B38" s="16">
        <f aca="true" t="shared" si="2" ref="B38:V38">SUM(B7:B36)</f>
        <v>1734</v>
      </c>
      <c r="C38" s="35">
        <f t="shared" si="2"/>
        <v>1175</v>
      </c>
      <c r="D38" s="128">
        <v>1054</v>
      </c>
      <c r="E38" s="43">
        <f>SUM(E7:E36)</f>
        <v>857</v>
      </c>
      <c r="F38" s="117">
        <f t="shared" si="2"/>
        <v>1831</v>
      </c>
      <c r="G38" s="35">
        <f t="shared" si="2"/>
        <v>1531</v>
      </c>
      <c r="H38" s="35">
        <f t="shared" si="2"/>
        <v>944</v>
      </c>
      <c r="I38" s="35">
        <v>787</v>
      </c>
      <c r="J38" s="35">
        <v>840</v>
      </c>
      <c r="K38" s="35">
        <f t="shared" si="2"/>
        <v>84</v>
      </c>
      <c r="L38" s="35">
        <f t="shared" si="2"/>
        <v>165</v>
      </c>
      <c r="M38" s="35">
        <f t="shared" si="2"/>
        <v>259</v>
      </c>
      <c r="N38" s="35">
        <f t="shared" si="2"/>
        <v>345</v>
      </c>
      <c r="O38" s="35">
        <f t="shared" si="2"/>
        <v>444</v>
      </c>
      <c r="P38" s="35">
        <v>516</v>
      </c>
      <c r="Q38" s="35">
        <v>605</v>
      </c>
      <c r="R38" s="35">
        <f t="shared" si="2"/>
        <v>687</v>
      </c>
      <c r="S38" s="35">
        <f t="shared" si="2"/>
        <v>0</v>
      </c>
      <c r="T38" s="35">
        <f t="shared" si="2"/>
        <v>0</v>
      </c>
      <c r="U38" s="35">
        <f t="shared" si="2"/>
        <v>0</v>
      </c>
      <c r="V38" s="128">
        <f t="shared" si="2"/>
        <v>0</v>
      </c>
      <c r="W38" s="16">
        <v>12333</v>
      </c>
      <c r="X38" s="117">
        <f>SUM(X7:X36)</f>
        <v>12485</v>
      </c>
      <c r="Y38" s="150">
        <f>R38*100/X38</f>
        <v>5.502603123748498</v>
      </c>
      <c r="Z38" s="267">
        <f>E38*100/X38</f>
        <v>6.864237084501402</v>
      </c>
    </row>
    <row r="39" spans="13:24" ht="12.75"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70"/>
      <c r="X39" s="69"/>
    </row>
    <row r="40" spans="1:24" ht="20.25" customHeight="1">
      <c r="A40" s="377" t="s">
        <v>77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M40" s="69"/>
      <c r="N40" s="69"/>
      <c r="O40" s="69"/>
      <c r="P40" s="69"/>
      <c r="Q40" s="69"/>
      <c r="R40" s="69" t="s">
        <v>85</v>
      </c>
      <c r="S40" s="69"/>
      <c r="T40" s="69"/>
      <c r="U40" s="69"/>
      <c r="V40" s="70"/>
      <c r="W40" s="70">
        <f>W35+W23</f>
        <v>605</v>
      </c>
      <c r="X40" s="70">
        <f>X35+X23</f>
        <v>570</v>
      </c>
    </row>
    <row r="41" spans="13:24" ht="13.5" thickBot="1">
      <c r="M41" s="69"/>
      <c r="N41" s="69"/>
      <c r="O41" s="69"/>
      <c r="P41" s="69"/>
      <c r="Q41" s="69"/>
      <c r="R41" s="69" t="s">
        <v>86</v>
      </c>
      <c r="S41" s="69"/>
      <c r="T41" s="69"/>
      <c r="U41" s="69"/>
      <c r="V41" s="71"/>
      <c r="W41" s="71">
        <f>W34+W11</f>
        <v>980</v>
      </c>
      <c r="X41" s="71">
        <f>X34+X11</f>
        <v>981</v>
      </c>
    </row>
    <row r="42" spans="1:24" ht="13.5" thickBot="1">
      <c r="A42" s="320" t="s">
        <v>0</v>
      </c>
      <c r="B42" s="316" t="s">
        <v>46</v>
      </c>
      <c r="C42" s="317"/>
      <c r="D42" s="317"/>
      <c r="E42" s="328"/>
      <c r="R42" t="s">
        <v>87</v>
      </c>
      <c r="W42">
        <f>W33+W10</f>
        <v>1014</v>
      </c>
      <c r="X42">
        <f>X33+X10</f>
        <v>1015</v>
      </c>
    </row>
    <row r="43" spans="1:23" ht="13.5" thickBot="1">
      <c r="A43" s="321"/>
      <c r="B43" s="330"/>
      <c r="C43" s="331"/>
      <c r="D43" s="331"/>
      <c r="E43" s="331"/>
      <c r="F43" s="378" t="s">
        <v>53</v>
      </c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80"/>
      <c r="W43" s="70"/>
    </row>
    <row r="44" spans="1:23" ht="13.5" thickBot="1">
      <c r="A44" s="322"/>
      <c r="B44" s="61">
        <v>2015</v>
      </c>
      <c r="C44" s="63">
        <v>2016</v>
      </c>
      <c r="D44" s="34">
        <v>2017</v>
      </c>
      <c r="E44" s="34" t="s">
        <v>69</v>
      </c>
      <c r="F44" s="85">
        <v>2013</v>
      </c>
      <c r="G44" s="86">
        <v>2014</v>
      </c>
      <c r="H44" s="87">
        <v>2015</v>
      </c>
      <c r="I44" s="86">
        <v>2016</v>
      </c>
      <c r="J44" s="86">
        <v>2017</v>
      </c>
      <c r="K44" s="88" t="s">
        <v>62</v>
      </c>
      <c r="L44" s="88" t="s">
        <v>63</v>
      </c>
      <c r="M44" s="88" t="s">
        <v>64</v>
      </c>
      <c r="N44" s="88" t="s">
        <v>65</v>
      </c>
      <c r="O44" s="88" t="s">
        <v>66</v>
      </c>
      <c r="P44" s="88" t="s">
        <v>67</v>
      </c>
      <c r="Q44" s="88" t="s">
        <v>68</v>
      </c>
      <c r="R44" s="88" t="s">
        <v>69</v>
      </c>
      <c r="S44" s="72" t="s">
        <v>70</v>
      </c>
      <c r="T44" s="72" t="s">
        <v>71</v>
      </c>
      <c r="U44" s="88" t="s">
        <v>72</v>
      </c>
      <c r="V44" s="98" t="s">
        <v>73</v>
      </c>
      <c r="W44" s="69"/>
    </row>
    <row r="45" spans="1:23" ht="12.75">
      <c r="A45" s="26" t="s">
        <v>1</v>
      </c>
      <c r="B45" s="37">
        <v>196.33169723585638</v>
      </c>
      <c r="C45" s="38">
        <v>109.32375449008278</v>
      </c>
      <c r="D45" s="8">
        <v>138.3788386822077</v>
      </c>
      <c r="E45" s="8">
        <f>'на 100 тыс'!AL7</f>
        <v>153.2900037600043</v>
      </c>
      <c r="F45" s="7">
        <v>250.48563541560168</v>
      </c>
      <c r="G45" s="8">
        <v>185.99845001291655</v>
      </c>
      <c r="H45" s="8">
        <v>109.32375449008278</v>
      </c>
      <c r="I45" s="36">
        <v>121.1</v>
      </c>
      <c r="J45" s="36">
        <v>127.73431262973016</v>
      </c>
      <c r="K45" s="36">
        <v>250.65729948374045</v>
      </c>
      <c r="L45" s="8">
        <v>164.61759540156476</v>
      </c>
      <c r="M45" s="8">
        <v>130.71923510769727</v>
      </c>
      <c r="N45" s="8">
        <v>163.39904388462156</v>
      </c>
      <c r="O45" s="8">
        <v>168.77585002954288</v>
      </c>
      <c r="P45" s="8">
        <v>118.08504976315929</v>
      </c>
      <c r="Q45" s="8">
        <v>147.99376913573616</v>
      </c>
      <c r="R45" s="8">
        <f>'на 100 тыс'!AN7</f>
        <v>137.15421389053017</v>
      </c>
      <c r="S45" s="8"/>
      <c r="T45" s="8"/>
      <c r="U45" s="8"/>
      <c r="V45" s="21"/>
      <c r="W45" s="268"/>
    </row>
    <row r="46" spans="1:23" ht="12.75">
      <c r="A46" s="3" t="s">
        <v>2</v>
      </c>
      <c r="B46" s="9">
        <v>216.3974398049375</v>
      </c>
      <c r="C46" s="10">
        <v>126.82504330611235</v>
      </c>
      <c r="D46" s="8">
        <v>114.98658489842852</v>
      </c>
      <c r="E46" s="8">
        <f>'на 100 тыс'!AL8</f>
        <v>126.36551902666322</v>
      </c>
      <c r="F46" s="9">
        <v>328.9768818972994</v>
      </c>
      <c r="G46" s="10">
        <v>182.8710758914965</v>
      </c>
      <c r="H46" s="8">
        <v>126.82504330611235</v>
      </c>
      <c r="I46" s="36">
        <v>106.8</v>
      </c>
      <c r="J46" s="36">
        <v>108.59844129296026</v>
      </c>
      <c r="K46" s="36">
        <v>263.24900983774114</v>
      </c>
      <c r="L46" s="10">
        <v>177.8267535454197</v>
      </c>
      <c r="M46" s="10">
        <v>170.61869013719908</v>
      </c>
      <c r="N46" s="10">
        <v>147.6507895418069</v>
      </c>
      <c r="O46" s="10">
        <v>140.7778928294072</v>
      </c>
      <c r="P46" s="8">
        <v>103.0790852178357</v>
      </c>
      <c r="Q46" s="8">
        <v>117.01397877297438</v>
      </c>
      <c r="R46" s="8">
        <f>'на 100 тыс'!AN8</f>
        <v>116.64509448615067</v>
      </c>
      <c r="S46" s="10"/>
      <c r="T46" s="10"/>
      <c r="U46" s="10"/>
      <c r="V46" s="39"/>
      <c r="W46" s="268"/>
    </row>
    <row r="47" spans="1:23" ht="12.75">
      <c r="A47" s="3" t="s">
        <v>3</v>
      </c>
      <c r="B47" s="9">
        <v>203.03280248715183</v>
      </c>
      <c r="C47" s="10">
        <v>108.54990102803141</v>
      </c>
      <c r="D47" s="8">
        <v>83.9901796097687</v>
      </c>
      <c r="E47" s="8">
        <f>'на 100 тыс'!AL9</f>
        <v>137.6718606782768</v>
      </c>
      <c r="F47" s="9">
        <v>376.9791404875597</v>
      </c>
      <c r="G47" s="10">
        <v>177.65370217625784</v>
      </c>
      <c r="H47" s="8">
        <v>108.54990102803141</v>
      </c>
      <c r="I47" s="36">
        <v>83.5</v>
      </c>
      <c r="J47" s="36">
        <v>83.9901796097687</v>
      </c>
      <c r="K47" s="36">
        <v>152.13851918852563</v>
      </c>
      <c r="L47" s="10">
        <v>159.86561571262436</v>
      </c>
      <c r="M47" s="10">
        <v>132.77464973156998</v>
      </c>
      <c r="N47" s="10">
        <v>159.329579677884</v>
      </c>
      <c r="O47" s="10">
        <v>142.41848893544585</v>
      </c>
      <c r="P47" s="8">
        <v>91.21979583925572</v>
      </c>
      <c r="Q47" s="8">
        <v>124.0146654445463</v>
      </c>
      <c r="R47" s="8">
        <f>'на 100 тыс'!AN9</f>
        <v>127.83815634411418</v>
      </c>
      <c r="S47" s="10"/>
      <c r="T47" s="10"/>
      <c r="U47" s="10"/>
      <c r="V47" s="39"/>
      <c r="W47" s="268"/>
    </row>
    <row r="48" spans="1:23" ht="12.75">
      <c r="A48" s="3" t="s">
        <v>4</v>
      </c>
      <c r="B48" s="9">
        <v>60.75334143377886</v>
      </c>
      <c r="C48" s="10">
        <v>77.95831281798786</v>
      </c>
      <c r="D48" s="8">
        <v>28.868360277136258</v>
      </c>
      <c r="E48" s="8">
        <f>'на 100 тыс'!AL10</f>
        <v>18.5653660747394</v>
      </c>
      <c r="F48" s="9">
        <v>20.350848630387887</v>
      </c>
      <c r="G48" s="10">
        <v>56.70311867152694</v>
      </c>
      <c r="H48" s="8">
        <v>77.95831281798786</v>
      </c>
      <c r="I48" s="36">
        <v>32.9</v>
      </c>
      <c r="J48" s="36">
        <v>24.744308808973937</v>
      </c>
      <c r="K48" s="36">
        <v>0</v>
      </c>
      <c r="L48" s="10">
        <v>0</v>
      </c>
      <c r="M48" s="10">
        <v>16.711301553294053</v>
      </c>
      <c r="N48" s="10">
        <v>12.533476164970539</v>
      </c>
      <c r="O48" s="10">
        <v>9.958386551852003</v>
      </c>
      <c r="P48" s="8">
        <v>16.63642362256681</v>
      </c>
      <c r="Q48" s="8">
        <v>7.094886902064191</v>
      </c>
      <c r="R48" s="8">
        <f>'на 100 тыс'!AN10</f>
        <v>6.1884553582464665</v>
      </c>
      <c r="S48" s="10"/>
      <c r="T48" s="10"/>
      <c r="U48" s="10"/>
      <c r="V48" s="39"/>
      <c r="W48" s="268"/>
    </row>
    <row r="49" spans="1:23" ht="12.75">
      <c r="A49" s="3" t="s">
        <v>5</v>
      </c>
      <c r="B49" s="9">
        <v>204.49897750511246</v>
      </c>
      <c r="C49" s="10">
        <v>128.3996731644683</v>
      </c>
      <c r="D49" s="8">
        <v>79.44753407076942</v>
      </c>
      <c r="E49" s="8">
        <f>'на 100 тыс'!AL11</f>
        <v>169.85612866746246</v>
      </c>
      <c r="F49" s="9">
        <v>192.79841224836971</v>
      </c>
      <c r="G49" s="10">
        <v>204.49897750511246</v>
      </c>
      <c r="H49" s="8">
        <v>128.3996731644683</v>
      </c>
      <c r="I49" s="36">
        <v>77.3</v>
      </c>
      <c r="J49" s="36">
        <v>61.113487746745704</v>
      </c>
      <c r="K49" s="36">
        <v>143.91004094603676</v>
      </c>
      <c r="L49" s="10">
        <v>113.41441056041069</v>
      </c>
      <c r="M49" s="10">
        <v>178.3753219827857</v>
      </c>
      <c r="N49" s="10">
        <v>191.11641641012753</v>
      </c>
      <c r="O49" s="10">
        <v>167.0352453351762</v>
      </c>
      <c r="P49" s="8">
        <v>73.95954287111165</v>
      </c>
      <c r="Q49" s="8">
        <v>162.2793239932148</v>
      </c>
      <c r="R49" s="8">
        <f>'на 100 тыс'!AN11</f>
        <v>141.54677388955204</v>
      </c>
      <c r="S49" s="10"/>
      <c r="T49" s="10"/>
      <c r="U49" s="10"/>
      <c r="V49" s="39"/>
      <c r="W49" s="268"/>
    </row>
    <row r="50" spans="1:23" ht="12.75">
      <c r="A50" s="3" t="s">
        <v>6</v>
      </c>
      <c r="B50" s="9">
        <v>125.81493766441724</v>
      </c>
      <c r="C50" s="10">
        <v>105.33707865168539</v>
      </c>
      <c r="D50" s="8">
        <v>60.23370678231538</v>
      </c>
      <c r="E50" s="8">
        <f>'на 100 тыс'!AL12</f>
        <v>73.83556593339068</v>
      </c>
      <c r="F50" s="9">
        <v>472.60042759086303</v>
      </c>
      <c r="G50" s="10">
        <v>125.81493766441724</v>
      </c>
      <c r="H50" s="8">
        <v>105.33707865168539</v>
      </c>
      <c r="I50" s="36">
        <v>94.7</v>
      </c>
      <c r="J50" s="36">
        <v>60.23370678231538</v>
      </c>
      <c r="K50" s="36">
        <v>141.83833273099626</v>
      </c>
      <c r="L50" s="10">
        <v>149.04228406216117</v>
      </c>
      <c r="M50" s="10">
        <v>99.69276145999754</v>
      </c>
      <c r="N50" s="10">
        <v>74.76957109499814</v>
      </c>
      <c r="O50" s="10">
        <v>59.40764409487525</v>
      </c>
      <c r="P50" s="8">
        <v>121.49138657993012</v>
      </c>
      <c r="Q50" s="8">
        <v>63.487771906107895</v>
      </c>
      <c r="R50" s="8">
        <f>'на 100 тыс'!AN12</f>
        <v>55.376674450043005</v>
      </c>
      <c r="S50" s="10"/>
      <c r="T50" s="10"/>
      <c r="U50" s="10"/>
      <c r="V50" s="39"/>
      <c r="W50" s="268"/>
    </row>
    <row r="51" spans="1:23" ht="12.75">
      <c r="A51" s="3" t="s">
        <v>7</v>
      </c>
      <c r="B51" s="9">
        <v>293.0880078156802</v>
      </c>
      <c r="C51" s="10">
        <v>73.90376088027591</v>
      </c>
      <c r="D51" s="8">
        <v>82.82945415389713</v>
      </c>
      <c r="E51" s="8">
        <f>'на 100 тыс'!AL13</f>
        <v>113.18764129615674</v>
      </c>
      <c r="F51" s="9">
        <v>384.86209108402824</v>
      </c>
      <c r="G51" s="10">
        <v>293.0880078156802</v>
      </c>
      <c r="H51" s="8">
        <v>73.90376088027591</v>
      </c>
      <c r="I51" s="36">
        <v>57.8</v>
      </c>
      <c r="J51" s="36">
        <v>82.82945415389713</v>
      </c>
      <c r="K51" s="36">
        <v>487.6169966039924</v>
      </c>
      <c r="L51" s="10">
        <v>256.19150169800383</v>
      </c>
      <c r="M51" s="10">
        <v>169.8065812609897</v>
      </c>
      <c r="N51" s="10">
        <v>127.35493594574226</v>
      </c>
      <c r="O51" s="10">
        <v>121.42677719166038</v>
      </c>
      <c r="P51" s="8">
        <v>66.82680361136418</v>
      </c>
      <c r="Q51" s="8">
        <v>100.92941471991962</v>
      </c>
      <c r="R51" s="8">
        <f>'на 100 тыс'!AN13</f>
        <v>100.61123670769489</v>
      </c>
      <c r="S51" s="10"/>
      <c r="T51" s="10"/>
      <c r="U51" s="10"/>
      <c r="V51" s="39"/>
      <c r="W51" s="268"/>
    </row>
    <row r="52" spans="1:23" ht="12.75">
      <c r="A52" s="3" t="s">
        <v>8</v>
      </c>
      <c r="B52" s="9">
        <v>41.664186655556215</v>
      </c>
      <c r="C52" s="10">
        <v>45.02476361999099</v>
      </c>
      <c r="D52" s="8">
        <v>37.49330476700589</v>
      </c>
      <c r="E52" s="8">
        <f>'на 100 тыс'!AL14</f>
        <v>37.59848225343206</v>
      </c>
      <c r="F52" s="9">
        <v>17.82001782001782</v>
      </c>
      <c r="G52" s="10">
        <v>23.80810666031784</v>
      </c>
      <c r="H52" s="8">
        <v>45.02476361999099</v>
      </c>
      <c r="I52" s="36">
        <v>29.2</v>
      </c>
      <c r="J52" s="36">
        <v>21.424745581146222</v>
      </c>
      <c r="K52" s="36">
        <v>15.765934654525974</v>
      </c>
      <c r="L52" s="10">
        <v>24.85002678093198</v>
      </c>
      <c r="M52" s="10">
        <v>21.374930831862137</v>
      </c>
      <c r="N52" s="10">
        <v>16.0311981238966</v>
      </c>
      <c r="O52" s="10">
        <v>19.106215909989196</v>
      </c>
      <c r="P52" s="8">
        <v>21.606855918585964</v>
      </c>
      <c r="Q52" s="8">
        <v>20.418434296856475</v>
      </c>
      <c r="R52" s="8">
        <f>'на 100 тыс'!AN14</f>
        <v>21.76754235725014</v>
      </c>
      <c r="S52" s="10"/>
      <c r="T52" s="10"/>
      <c r="U52" s="10"/>
      <c r="V52" s="39"/>
      <c r="W52" s="268"/>
    </row>
    <row r="53" spans="1:23" ht="12.75">
      <c r="A53" s="3" t="s">
        <v>9</v>
      </c>
      <c r="B53" s="9">
        <v>200.57766367137356</v>
      </c>
      <c r="C53" s="10">
        <v>99.58014856281623</v>
      </c>
      <c r="D53" s="8">
        <v>46.16805170821792</v>
      </c>
      <c r="E53" s="8">
        <f>'на 100 тыс'!AL15</f>
        <v>61.73617580972214</v>
      </c>
      <c r="F53" s="9">
        <v>212.07221058770511</v>
      </c>
      <c r="G53" s="10">
        <v>157.7877620881472</v>
      </c>
      <c r="H53" s="8">
        <v>99.58014856281623</v>
      </c>
      <c r="I53" s="36">
        <v>32.4</v>
      </c>
      <c r="J53" s="36">
        <v>29.87344522296453</v>
      </c>
      <c r="K53" s="36">
        <v>31.975449459562217</v>
      </c>
      <c r="L53" s="10">
        <v>33.599478572592474</v>
      </c>
      <c r="M53" s="10">
        <v>33.34246725489122</v>
      </c>
      <c r="N53" s="10">
        <v>25.00685044116841</v>
      </c>
      <c r="O53" s="10">
        <v>26.492026086479967</v>
      </c>
      <c r="P53" s="8">
        <v>27.38851773396339</v>
      </c>
      <c r="Q53" s="8">
        <v>33.03008713761166</v>
      </c>
      <c r="R53" s="8">
        <f>'на 100 тыс'!AN15</f>
        <v>37.04170548583329</v>
      </c>
      <c r="S53" s="10"/>
      <c r="T53" s="10"/>
      <c r="U53" s="10"/>
      <c r="V53" s="39"/>
      <c r="W53" s="268"/>
    </row>
    <row r="54" spans="1:23" ht="12.75">
      <c r="A54" s="3" t="s">
        <v>10</v>
      </c>
      <c r="B54" s="9">
        <v>161.7001617001617</v>
      </c>
      <c r="C54" s="10">
        <v>92.59795127032814</v>
      </c>
      <c r="D54" s="8">
        <v>124.01818933443572</v>
      </c>
      <c r="E54" s="8">
        <f>'на 100 тыс'!AL16</f>
        <v>135.1043415687215</v>
      </c>
      <c r="F54" s="9">
        <v>148.0553499231251</v>
      </c>
      <c r="G54" s="10">
        <v>155.92515592515593</v>
      </c>
      <c r="H54" s="8">
        <v>92.59795127032814</v>
      </c>
      <c r="I54" s="36">
        <v>75.7</v>
      </c>
      <c r="J54" s="36">
        <v>118.11256127089116</v>
      </c>
      <c r="K54" s="36">
        <v>208.59859446052087</v>
      </c>
      <c r="L54" s="10">
        <v>219.19329120651983</v>
      </c>
      <c r="M54" s="10">
        <v>170.25665627248742</v>
      </c>
      <c r="N54" s="10">
        <v>164.17606140561284</v>
      </c>
      <c r="O54" s="10">
        <v>173.9266011033821</v>
      </c>
      <c r="P54" s="8">
        <v>83.38156262918561</v>
      </c>
      <c r="Q54" s="8">
        <v>154.89325977452626</v>
      </c>
      <c r="R54" s="8">
        <f>'на 100 тыс'!AN16</f>
        <v>135.1043415687215</v>
      </c>
      <c r="S54" s="10"/>
      <c r="T54" s="10"/>
      <c r="U54" s="10"/>
      <c r="V54" s="39"/>
      <c r="W54" s="268"/>
    </row>
    <row r="55" spans="1:23" ht="12.75">
      <c r="A55" s="3" t="s">
        <v>11</v>
      </c>
      <c r="B55" s="9">
        <v>241.0883416566213</v>
      </c>
      <c r="C55" s="10">
        <v>105.46669010370891</v>
      </c>
      <c r="D55" s="8">
        <v>91.9709371838499</v>
      </c>
      <c r="E55" s="8">
        <f>'на 100 тыс'!AL17</f>
        <v>112.86868307345482</v>
      </c>
      <c r="F55" s="9">
        <v>414.0261934938741</v>
      </c>
      <c r="G55" s="10">
        <v>223.8677458240055</v>
      </c>
      <c r="H55" s="8">
        <v>105.46669010370891</v>
      </c>
      <c r="I55" s="36">
        <v>107.6</v>
      </c>
      <c r="J55" s="36">
        <v>91.9709371838499</v>
      </c>
      <c r="K55" s="36">
        <v>216.5731628805297</v>
      </c>
      <c r="L55" s="10">
        <v>227.57288696771818</v>
      </c>
      <c r="M55" s="10">
        <v>190.49408228442607</v>
      </c>
      <c r="N55" s="10">
        <v>200.0187863986474</v>
      </c>
      <c r="O55" s="10">
        <v>158.92353935750518</v>
      </c>
      <c r="P55" s="8">
        <v>74.20215211993009</v>
      </c>
      <c r="Q55" s="8">
        <v>113.22562464775503</v>
      </c>
      <c r="R55" s="8">
        <f>'на 100 тыс'!AN17</f>
        <v>98.76009768927297</v>
      </c>
      <c r="S55" s="10"/>
      <c r="T55" s="10"/>
      <c r="U55" s="10"/>
      <c r="V55" s="39"/>
      <c r="W55" s="268"/>
    </row>
    <row r="56" spans="1:23" ht="12.75">
      <c r="A56" s="3" t="s">
        <v>12</v>
      </c>
      <c r="B56" s="9">
        <v>205.77093953140346</v>
      </c>
      <c r="C56" s="10">
        <v>209.30453810293977</v>
      </c>
      <c r="D56" s="8">
        <v>93.04147691102297</v>
      </c>
      <c r="E56" s="8">
        <f>'на 100 тыс'!AL18</f>
        <v>141.4873574615766</v>
      </c>
      <c r="F56" s="9">
        <v>299.0430622009569</v>
      </c>
      <c r="G56" s="10">
        <v>177.71126595893935</v>
      </c>
      <c r="H56" s="8">
        <v>209.30453810293977</v>
      </c>
      <c r="I56" s="36">
        <v>120.4</v>
      </c>
      <c r="J56" s="36">
        <v>83.24763723617845</v>
      </c>
      <c r="K56" s="36">
        <v>115.3126683316194</v>
      </c>
      <c r="L56" s="10">
        <v>181.75407668576463</v>
      </c>
      <c r="M56" s="10">
        <v>180.98165592464056</v>
      </c>
      <c r="N56" s="10">
        <v>150.81804660386712</v>
      </c>
      <c r="O56" s="10">
        <v>143.79771938522558</v>
      </c>
      <c r="P56" s="8">
        <v>88.8937858087263</v>
      </c>
      <c r="Q56" s="8">
        <v>136.59890927119486</v>
      </c>
      <c r="R56" s="8">
        <f>'на 100 тыс'!AN18</f>
        <v>126.59395141298958</v>
      </c>
      <c r="S56" s="10"/>
      <c r="T56" s="10"/>
      <c r="U56" s="10"/>
      <c r="V56" s="39"/>
      <c r="W56" s="268"/>
    </row>
    <row r="57" spans="1:23" ht="12.75">
      <c r="A57" s="3" t="s">
        <v>13</v>
      </c>
      <c r="B57" s="9">
        <v>221.28447920955125</v>
      </c>
      <c r="C57" s="10">
        <v>123.29822758797842</v>
      </c>
      <c r="D57" s="8">
        <v>127.17926977902601</v>
      </c>
      <c r="E57" s="8">
        <f>'на 100 тыс'!AL19</f>
        <v>122.49225248735932</v>
      </c>
      <c r="F57" s="9">
        <v>398.44707805476094</v>
      </c>
      <c r="G57" s="10">
        <v>210.99217785096747</v>
      </c>
      <c r="H57" s="8">
        <v>123.29822758797842</v>
      </c>
      <c r="I57" s="36">
        <v>114.7</v>
      </c>
      <c r="J57" s="36">
        <v>127.17926977902601</v>
      </c>
      <c r="K57" s="36">
        <v>187.17609029728152</v>
      </c>
      <c r="L57" s="10">
        <v>98.34137035663187</v>
      </c>
      <c r="M57" s="10">
        <v>176.41494046648182</v>
      </c>
      <c r="N57" s="10">
        <v>181.92790735605936</v>
      </c>
      <c r="O57" s="10">
        <v>170.83129451421735</v>
      </c>
      <c r="P57" s="8">
        <v>96.1952201891108</v>
      </c>
      <c r="Q57" s="8">
        <v>121.7093459468276</v>
      </c>
      <c r="R57" s="8">
        <f>'на 100 тыс'!AN19</f>
        <v>114.32610232153537</v>
      </c>
      <c r="S57" s="10"/>
      <c r="T57" s="10"/>
      <c r="U57" s="10"/>
      <c r="V57" s="39"/>
      <c r="W57" s="268"/>
    </row>
    <row r="58" spans="1:23" ht="12.75">
      <c r="A58" s="3" t="s">
        <v>14</v>
      </c>
      <c r="B58" s="9">
        <v>161.7959348771362</v>
      </c>
      <c r="C58" s="10">
        <v>73.00031285848368</v>
      </c>
      <c r="D58" s="8">
        <v>137.69727783073827</v>
      </c>
      <c r="E58" s="8">
        <f>'на 100 тыс'!AL20</f>
        <v>145.46432798880878</v>
      </c>
      <c r="F58" s="9">
        <v>415.96513815984946</v>
      </c>
      <c r="G58" s="10">
        <v>141.57144301749418</v>
      </c>
      <c r="H58" s="8">
        <v>73.00031285848368</v>
      </c>
      <c r="I58" s="36">
        <v>41.8</v>
      </c>
      <c r="J58" s="36">
        <v>84.7367863573774</v>
      </c>
      <c r="K58" s="36">
        <v>124.71136532147017</v>
      </c>
      <c r="L58" s="10">
        <v>65.52272005084207</v>
      </c>
      <c r="M58" s="10">
        <v>130.9372646077693</v>
      </c>
      <c r="N58" s="10">
        <v>163.67158075971162</v>
      </c>
      <c r="O58" s="10">
        <v>182.06176692133863</v>
      </c>
      <c r="P58" s="8">
        <v>64.09278678106132</v>
      </c>
      <c r="Q58" s="8">
        <v>129.7105348111482</v>
      </c>
      <c r="R58" s="8">
        <f>'на 100 тыс'!AN20</f>
        <v>113.1389217690735</v>
      </c>
      <c r="S58" s="10"/>
      <c r="T58" s="10"/>
      <c r="U58" s="10"/>
      <c r="V58" s="39"/>
      <c r="W58" s="268"/>
    </row>
    <row r="59" spans="1:23" ht="12.75">
      <c r="A59" s="3" t="s">
        <v>15</v>
      </c>
      <c r="B59" s="9">
        <v>240.96385542168676</v>
      </c>
      <c r="C59" s="10">
        <v>202.27829234536358</v>
      </c>
      <c r="D59" s="8">
        <v>55.53087516659262</v>
      </c>
      <c r="E59" s="8">
        <f>'на 100 тыс'!AL21</f>
        <v>168.72612895978432</v>
      </c>
      <c r="F59" s="9">
        <v>163.04901661061857</v>
      </c>
      <c r="G59" s="10">
        <v>230.48716605552644</v>
      </c>
      <c r="H59" s="8">
        <v>202.27829234536358</v>
      </c>
      <c r="I59" s="36">
        <v>76.2</v>
      </c>
      <c r="J59" s="36">
        <v>55.53087516659262</v>
      </c>
      <c r="K59" s="36">
        <v>261.5282096845846</v>
      </c>
      <c r="L59" s="10">
        <v>137.4055975122168</v>
      </c>
      <c r="M59" s="10">
        <v>91.1255897551112</v>
      </c>
      <c r="N59" s="10">
        <v>68.3441923163334</v>
      </c>
      <c r="O59" s="10">
        <v>81.4536059312514</v>
      </c>
      <c r="P59" s="8">
        <v>112.00577521101731</v>
      </c>
      <c r="Q59" s="8">
        <v>116.0638058863177</v>
      </c>
      <c r="R59" s="8">
        <f>'на 100 тыс'!AN21</f>
        <v>118.10829027184903</v>
      </c>
      <c r="S59" s="10"/>
      <c r="T59" s="10"/>
      <c r="U59" s="10"/>
      <c r="V59" s="39"/>
      <c r="W59" s="268"/>
    </row>
    <row r="60" spans="1:23" ht="12.75">
      <c r="A60" s="3" t="s">
        <v>16</v>
      </c>
      <c r="B60" s="9">
        <v>111.11444788131776</v>
      </c>
      <c r="C60" s="10">
        <v>144.19610670511895</v>
      </c>
      <c r="D60" s="8">
        <v>86.1531148807225</v>
      </c>
      <c r="E60" s="8">
        <f>'на 100 тыс'!AL22</f>
        <v>80.5649919542285</v>
      </c>
      <c r="F60" s="9">
        <v>96.92857575573998</v>
      </c>
      <c r="G60" s="10">
        <v>99.10207513739151</v>
      </c>
      <c r="H60" s="8">
        <v>144.19610670511895</v>
      </c>
      <c r="I60" s="36">
        <v>89.8</v>
      </c>
      <c r="J60" s="36">
        <v>65.35753542675499</v>
      </c>
      <c r="K60" s="36">
        <v>34.97816464157333</v>
      </c>
      <c r="L60" s="10">
        <v>73.50940257271026</v>
      </c>
      <c r="M60" s="10">
        <v>72.5192204541391</v>
      </c>
      <c r="N60" s="10">
        <v>72.5192204541391</v>
      </c>
      <c r="O60" s="10">
        <v>64.8220990523869</v>
      </c>
      <c r="P60" s="8">
        <v>83.88936751730489</v>
      </c>
      <c r="Q60" s="8">
        <v>56.44555694618272</v>
      </c>
      <c r="R60" s="8">
        <f>'на 100 тыс'!AN22</f>
        <v>62.66166040884439</v>
      </c>
      <c r="S60" s="10"/>
      <c r="T60" s="10"/>
      <c r="U60" s="10"/>
      <c r="V60" s="39"/>
      <c r="W60" s="268"/>
    </row>
    <row r="61" spans="1:23" ht="12.75">
      <c r="A61" s="3" t="s">
        <v>17</v>
      </c>
      <c r="B61" s="9">
        <v>157.94952794629717</v>
      </c>
      <c r="C61" s="10">
        <v>142.91472754589762</v>
      </c>
      <c r="D61" s="8">
        <v>158.53244253198957</v>
      </c>
      <c r="E61" s="8">
        <f>'на 100 тыс'!AL23</f>
        <v>114.93725130088768</v>
      </c>
      <c r="F61" s="9">
        <v>138.74066168623267</v>
      </c>
      <c r="G61" s="10">
        <v>140.00071795239975</v>
      </c>
      <c r="H61" s="8">
        <v>142.91472754589762</v>
      </c>
      <c r="I61" s="36">
        <v>51.8</v>
      </c>
      <c r="J61" s="36">
        <v>135.88495074170535</v>
      </c>
      <c r="K61" s="36">
        <v>44.44192805646774</v>
      </c>
      <c r="L61" s="10">
        <v>46.69912807156607</v>
      </c>
      <c r="M61" s="10">
        <v>93.1129476584022</v>
      </c>
      <c r="N61" s="10">
        <v>116.39118457300276</v>
      </c>
      <c r="O61" s="10">
        <v>92.4778083868993</v>
      </c>
      <c r="P61" s="8">
        <v>152.26663647001095</v>
      </c>
      <c r="Q61" s="8">
        <v>79.0633608815427</v>
      </c>
      <c r="R61" s="8">
        <f>'на 100 тыс'!AN23</f>
        <v>86.20293847566575</v>
      </c>
      <c r="S61" s="10"/>
      <c r="T61" s="10"/>
      <c r="U61" s="10"/>
      <c r="V61" s="39"/>
      <c r="W61" s="268"/>
    </row>
    <row r="62" spans="1:23" ht="12.75">
      <c r="A62" s="3" t="s">
        <v>18</v>
      </c>
      <c r="B62" s="9">
        <v>114.25773280013058</v>
      </c>
      <c r="C62" s="10">
        <v>111.65791323766594</v>
      </c>
      <c r="D62" s="8">
        <v>123.09207287050714</v>
      </c>
      <c r="E62" s="8">
        <f>'на 100 тыс'!AL24</f>
        <v>105.25144270403958</v>
      </c>
      <c r="F62" s="9">
        <v>221.46164686933764</v>
      </c>
      <c r="G62" s="10">
        <v>102.01583285725944</v>
      </c>
      <c r="H62" s="8">
        <v>111.65791323766594</v>
      </c>
      <c r="I62" s="36">
        <v>102.7</v>
      </c>
      <c r="J62" s="36">
        <v>102.57672739208928</v>
      </c>
      <c r="K62" s="36">
        <v>0</v>
      </c>
      <c r="L62" s="10">
        <v>50.76317085179714</v>
      </c>
      <c r="M62" s="10">
        <v>83.59439406430339</v>
      </c>
      <c r="N62" s="10">
        <v>87.77411376751854</v>
      </c>
      <c r="O62" s="10">
        <v>99.6290189612531</v>
      </c>
      <c r="P62" s="8">
        <v>57.931232561956335</v>
      </c>
      <c r="Q62" s="8">
        <v>92.27535037098103</v>
      </c>
      <c r="R62" s="8">
        <f>'на 100 тыс'!AN24</f>
        <v>80.48639736191261</v>
      </c>
      <c r="S62" s="10"/>
      <c r="T62" s="10"/>
      <c r="U62" s="10"/>
      <c r="V62" s="39"/>
      <c r="W62" s="268"/>
    </row>
    <row r="63" spans="1:23" ht="12.75">
      <c r="A63" s="3" t="s">
        <v>19</v>
      </c>
      <c r="B63" s="9">
        <v>118.17107535678575</v>
      </c>
      <c r="C63" s="10">
        <v>101.46665436767826</v>
      </c>
      <c r="D63" s="8">
        <v>86.06674954575882</v>
      </c>
      <c r="E63" s="8">
        <f>'на 100 тыс'!AL25</f>
        <v>102.37585199610517</v>
      </c>
      <c r="F63" s="9">
        <v>205.35714285714286</v>
      </c>
      <c r="G63" s="10">
        <v>99.99090991728025</v>
      </c>
      <c r="H63" s="8">
        <v>101.46665436767826</v>
      </c>
      <c r="I63" s="36">
        <v>65.5</v>
      </c>
      <c r="J63" s="36">
        <v>66.94080520225687</v>
      </c>
      <c r="K63" s="36">
        <v>112.59443435019602</v>
      </c>
      <c r="L63" s="10">
        <v>59.15654585445156</v>
      </c>
      <c r="M63" s="10">
        <v>39.493670886075954</v>
      </c>
      <c r="N63" s="10">
        <v>29.62025316455696</v>
      </c>
      <c r="O63" s="10">
        <v>47.06913339824732</v>
      </c>
      <c r="P63" s="8">
        <v>115.73108922253036</v>
      </c>
      <c r="Q63" s="8">
        <v>83.83641674780915</v>
      </c>
      <c r="R63" s="8">
        <f>'на 100 тыс'!AN25</f>
        <v>87.75073028237584</v>
      </c>
      <c r="S63" s="10"/>
      <c r="T63" s="10"/>
      <c r="U63" s="10"/>
      <c r="V63" s="39"/>
      <c r="W63" s="268"/>
    </row>
    <row r="64" spans="1:23" ht="12.75">
      <c r="A64" s="3" t="s">
        <v>20</v>
      </c>
      <c r="B64" s="9">
        <v>230.0966405890474</v>
      </c>
      <c r="C64" s="10">
        <v>109.25550179491181</v>
      </c>
      <c r="D64" s="8">
        <v>105.32285505954792</v>
      </c>
      <c r="E64" s="8">
        <f>'на 100 тыс'!AL26</f>
        <v>123.43852728468113</v>
      </c>
      <c r="F64" s="9">
        <v>38.086532602071905</v>
      </c>
      <c r="G64" s="10">
        <v>214.75686454977756</v>
      </c>
      <c r="H64" s="8">
        <v>109.25550179491181</v>
      </c>
      <c r="I64" s="36">
        <v>103</v>
      </c>
      <c r="J64" s="36">
        <v>97.22109697804423</v>
      </c>
      <c r="K64" s="36">
        <v>190.7801993032488</v>
      </c>
      <c r="L64" s="10">
        <v>150.3524264765454</v>
      </c>
      <c r="M64" s="10">
        <v>100</v>
      </c>
      <c r="N64" s="10">
        <v>75</v>
      </c>
      <c r="O64" s="10">
        <v>119.18145956607495</v>
      </c>
      <c r="P64" s="8">
        <v>147.0712144535364</v>
      </c>
      <c r="Q64" s="8">
        <v>84.91124260355029</v>
      </c>
      <c r="R64" s="8">
        <f>'на 100 тыс'!AN26</f>
        <v>111.09467455621302</v>
      </c>
      <c r="S64" s="10"/>
      <c r="T64" s="10"/>
      <c r="U64" s="10"/>
      <c r="V64" s="39"/>
      <c r="W64" s="268"/>
    </row>
    <row r="65" spans="1:23" ht="12.75">
      <c r="A65" s="3" t="s">
        <v>21</v>
      </c>
      <c r="B65" s="9">
        <v>192.12295869356387</v>
      </c>
      <c r="C65" s="10">
        <v>109.70353924513518</v>
      </c>
      <c r="D65" s="8">
        <v>86.5369486547438</v>
      </c>
      <c r="E65" s="8">
        <f>'на 100 тыс'!AL27</f>
        <v>117.9118147324349</v>
      </c>
      <c r="F65" s="9">
        <v>289.5505560395634</v>
      </c>
      <c r="G65" s="10">
        <v>189.5267024950022</v>
      </c>
      <c r="H65" s="8">
        <v>109.70353924513518</v>
      </c>
      <c r="I65" s="36">
        <v>84.1</v>
      </c>
      <c r="J65" s="36">
        <v>78.66995332249437</v>
      </c>
      <c r="K65" s="36">
        <v>123.50133738920647</v>
      </c>
      <c r="L65" s="10">
        <v>81.10872187549168</v>
      </c>
      <c r="M65" s="10">
        <v>106.13633390030093</v>
      </c>
      <c r="N65" s="10">
        <v>95.52270051027084</v>
      </c>
      <c r="O65" s="10">
        <v>88.54638231061101</v>
      </c>
      <c r="P65" s="8">
        <v>116.36335029107883</v>
      </c>
      <c r="Q65" s="8">
        <v>108.14601596231846</v>
      </c>
      <c r="R65" s="8">
        <f>'на 100 тыс'!AN27</f>
        <v>106.12063325919142</v>
      </c>
      <c r="S65" s="10"/>
      <c r="T65" s="10"/>
      <c r="U65" s="10"/>
      <c r="V65" s="39"/>
      <c r="W65" s="268"/>
    </row>
    <row r="66" spans="1:23" ht="12.75">
      <c r="A66" s="3" t="s">
        <v>22</v>
      </c>
      <c r="B66" s="9">
        <v>206.12018392262564</v>
      </c>
      <c r="C66" s="10">
        <v>79.58826338409295</v>
      </c>
      <c r="D66" s="8">
        <v>86.19760801637754</v>
      </c>
      <c r="E66" s="8">
        <f>'на 100 тыс'!AL28</f>
        <v>122.36584835976537</v>
      </c>
      <c r="F66" s="9">
        <v>290.4827294813563</v>
      </c>
      <c r="G66" s="10">
        <v>206.12018392262564</v>
      </c>
      <c r="H66" s="8">
        <v>79.58826338409295</v>
      </c>
      <c r="I66" s="36">
        <v>48</v>
      </c>
      <c r="J66" s="36">
        <v>80.81025751535395</v>
      </c>
      <c r="K66" s="36">
        <v>63.43066479905182</v>
      </c>
      <c r="L66" s="10">
        <v>66.65230039866394</v>
      </c>
      <c r="M66" s="10">
        <v>110.14555724527483</v>
      </c>
      <c r="N66" s="10">
        <v>115.65283510753855</v>
      </c>
      <c r="O66" s="10">
        <v>118.14577449489462</v>
      </c>
      <c r="P66" s="8">
        <v>76.06400172395216</v>
      </c>
      <c r="Q66" s="8">
        <v>102.87855746252444</v>
      </c>
      <c r="R66" s="8">
        <f>'на 100 тыс'!AN28</f>
        <v>97.8926786878123</v>
      </c>
      <c r="S66" s="10"/>
      <c r="T66" s="10"/>
      <c r="U66" s="10"/>
      <c r="V66" s="39"/>
      <c r="W66" s="268"/>
    </row>
    <row r="67" spans="1:23" ht="12.75">
      <c r="A67" s="3" t="s">
        <v>23</v>
      </c>
      <c r="B67" s="9">
        <v>174.00761283306144</v>
      </c>
      <c r="C67" s="10">
        <v>331.49171270718233</v>
      </c>
      <c r="D67" s="8">
        <v>215.39507992291124</v>
      </c>
      <c r="E67" s="8">
        <f>'на 100 тыс'!AL29</f>
        <v>280.12588879822823</v>
      </c>
      <c r="F67" s="9">
        <v>538.3153894870171</v>
      </c>
      <c r="G67" s="10">
        <v>174.00761283306144</v>
      </c>
      <c r="H67" s="8">
        <v>331.49171270718233</v>
      </c>
      <c r="I67" s="36">
        <v>135.1</v>
      </c>
      <c r="J67" s="36">
        <v>192.72191361523636</v>
      </c>
      <c r="K67" s="36">
        <v>266.95386010656387</v>
      </c>
      <c r="L67" s="10">
        <v>210.38431016891508</v>
      </c>
      <c r="M67" s="10">
        <v>236.39118778412404</v>
      </c>
      <c r="N67" s="10">
        <v>248.2107471733302</v>
      </c>
      <c r="O67" s="10">
        <v>281.7344678867001</v>
      </c>
      <c r="P67" s="8">
        <v>45.7317764425802</v>
      </c>
      <c r="Q67" s="8">
        <v>301.08404242918755</v>
      </c>
      <c r="R67" s="8">
        <f>'на 100 тыс'!AN29</f>
        <v>262.618020748339</v>
      </c>
      <c r="S67" s="10"/>
      <c r="T67" s="10"/>
      <c r="U67" s="10"/>
      <c r="V67" s="39"/>
      <c r="W67" s="268"/>
    </row>
    <row r="68" spans="1:23" ht="12.75">
      <c r="A68" s="3" t="s">
        <v>24</v>
      </c>
      <c r="B68" s="9">
        <v>148.83028696339704</v>
      </c>
      <c r="C68" s="10">
        <v>60.42576926652412</v>
      </c>
      <c r="D68" s="8">
        <v>98.6842105263158</v>
      </c>
      <c r="E68" s="8">
        <f>'на 100 тыс'!AL30</f>
        <v>128.52253280091273</v>
      </c>
      <c r="F68" s="9">
        <v>162.29249744968934</v>
      </c>
      <c r="G68" s="10">
        <v>134.8774475605786</v>
      </c>
      <c r="H68" s="8">
        <v>60.42576926652412</v>
      </c>
      <c r="I68" s="36">
        <v>46.5</v>
      </c>
      <c r="J68" s="36">
        <v>84.58646616541354</v>
      </c>
      <c r="K68" s="36">
        <v>0</v>
      </c>
      <c r="L68" s="10">
        <v>29.069548872180448</v>
      </c>
      <c r="M68" s="10">
        <v>57.843696520251</v>
      </c>
      <c r="N68" s="10">
        <v>57.843696520251</v>
      </c>
      <c r="O68" s="10">
        <v>103.40844266970907</v>
      </c>
      <c r="P68" s="8">
        <v>66.3486842105263</v>
      </c>
      <c r="Q68" s="8">
        <v>106.41756988020536</v>
      </c>
      <c r="R68" s="8">
        <f>'на 100 тыс'!AN30</f>
        <v>114.24225137858909</v>
      </c>
      <c r="S68" s="10"/>
      <c r="T68" s="10"/>
      <c r="U68" s="10"/>
      <c r="V68" s="39"/>
      <c r="W68" s="268"/>
    </row>
    <row r="69" spans="1:23" ht="12.75">
      <c r="A69" s="3" t="s">
        <v>25</v>
      </c>
      <c r="B69" s="9">
        <v>274.24231769917725</v>
      </c>
      <c r="C69" s="10">
        <v>136.12265367531165</v>
      </c>
      <c r="D69" s="8">
        <v>169.06792119964717</v>
      </c>
      <c r="E69" s="8">
        <f>'на 100 тыс'!AL31</f>
        <v>190.2824353528579</v>
      </c>
      <c r="F69" s="9">
        <v>386.42009384487994</v>
      </c>
      <c r="G69" s="10">
        <v>246.11490049926167</v>
      </c>
      <c r="H69" s="8">
        <v>136.12265367531165</v>
      </c>
      <c r="I69" s="36">
        <v>108.7</v>
      </c>
      <c r="J69" s="36">
        <v>169.06792119964717</v>
      </c>
      <c r="K69" s="36">
        <v>86.54807409585415</v>
      </c>
      <c r="L69" s="10">
        <v>90.94384004704499</v>
      </c>
      <c r="M69" s="10">
        <v>90.67739771965124</v>
      </c>
      <c r="N69" s="10">
        <v>68.00804828973843</v>
      </c>
      <c r="O69" s="10">
        <v>72.04709739921007</v>
      </c>
      <c r="P69" s="8">
        <v>133.43869450161716</v>
      </c>
      <c r="Q69" s="8">
        <v>153.9906103286385</v>
      </c>
      <c r="R69" s="8">
        <f>'на 100 тыс'!AN31</f>
        <v>179.08935092033684</v>
      </c>
      <c r="S69" s="10"/>
      <c r="T69" s="10"/>
      <c r="U69" s="10"/>
      <c r="V69" s="39"/>
      <c r="W69" s="268"/>
    </row>
    <row r="70" spans="1:23" ht="12.75">
      <c r="A70" s="3" t="s">
        <v>27</v>
      </c>
      <c r="B70" s="9">
        <v>63.07772210968306</v>
      </c>
      <c r="C70" s="10">
        <v>38.31632462337856</v>
      </c>
      <c r="D70" s="10">
        <v>46.26499163671305</v>
      </c>
      <c r="E70" s="10">
        <f>'на 100 тыс'!AL33</f>
        <v>64.64819434352597</v>
      </c>
      <c r="F70" s="9">
        <v>27.491930170497366</v>
      </c>
      <c r="G70" s="10">
        <v>49.426573294900905</v>
      </c>
      <c r="H70" s="10">
        <v>38.31632462337856</v>
      </c>
      <c r="I70" s="46">
        <v>34</v>
      </c>
      <c r="J70" s="46">
        <v>28.161299257129684</v>
      </c>
      <c r="K70" s="46">
        <v>27.32729154836084</v>
      </c>
      <c r="L70" s="10">
        <v>39.24416310653172</v>
      </c>
      <c r="M70" s="10">
        <v>38.79465546047364</v>
      </c>
      <c r="N70" s="10">
        <v>42.70540701898912</v>
      </c>
      <c r="O70" s="10">
        <v>41.388710192483025</v>
      </c>
      <c r="P70" s="10">
        <v>28.400670300815285</v>
      </c>
      <c r="Q70" s="8">
        <v>42.50454711645709</v>
      </c>
      <c r="R70" s="8">
        <f>'на 100 тыс'!AN33</f>
        <v>44.02565206189941</v>
      </c>
      <c r="S70" s="10"/>
      <c r="T70" s="10"/>
      <c r="U70" s="10"/>
      <c r="V70" s="39"/>
      <c r="W70" s="268"/>
    </row>
    <row r="71" spans="1:23" ht="12.75">
      <c r="A71" s="3" t="s">
        <v>28</v>
      </c>
      <c r="B71" s="9">
        <v>136.671936355755</v>
      </c>
      <c r="C71" s="10">
        <v>98.755879538189</v>
      </c>
      <c r="D71" s="10">
        <v>50.98763040086475</v>
      </c>
      <c r="E71" s="10">
        <f>'на 100 тыс'!AL34</f>
        <v>60.049205535622754</v>
      </c>
      <c r="F71" s="9">
        <v>153.63171121308005</v>
      </c>
      <c r="G71" s="10">
        <v>127.49247794380132</v>
      </c>
      <c r="H71" s="10">
        <v>98.755879538189</v>
      </c>
      <c r="I71" s="46">
        <v>34.6</v>
      </c>
      <c r="J71" s="46">
        <v>43.84936214474369</v>
      </c>
      <c r="K71" s="46">
        <v>84.04597044756942</v>
      </c>
      <c r="L71" s="10">
        <v>88.31465486472982</v>
      </c>
      <c r="M71" s="10">
        <v>87.31522296258329</v>
      </c>
      <c r="N71" s="10">
        <v>71.72321886212198</v>
      </c>
      <c r="O71" s="10">
        <v>64.42029728344438</v>
      </c>
      <c r="P71" s="10">
        <v>22.625251114079724</v>
      </c>
      <c r="Q71" s="8">
        <v>56.48795489492568</v>
      </c>
      <c r="R71" s="8">
        <f>'на 100 тыс'!AN34</f>
        <v>53.890312660174274</v>
      </c>
      <c r="S71" s="10"/>
      <c r="T71" s="10"/>
      <c r="U71" s="10"/>
      <c r="V71" s="39"/>
      <c r="W71" s="268"/>
    </row>
    <row r="72" spans="1:23" ht="12.75">
      <c r="A72" s="3" t="s">
        <v>29</v>
      </c>
      <c r="B72" s="9">
        <v>119.06141672549495</v>
      </c>
      <c r="C72" s="10">
        <v>120.49466229785435</v>
      </c>
      <c r="D72" s="10">
        <v>92.92092109198103</v>
      </c>
      <c r="E72" s="10">
        <f>'на 100 тыс'!AL35</f>
        <v>119.44205639614856</v>
      </c>
      <c r="F72" s="9">
        <v>170.3165575028649</v>
      </c>
      <c r="G72" s="10">
        <v>113.79321244560579</v>
      </c>
      <c r="H72" s="10">
        <v>120.49466229785435</v>
      </c>
      <c r="I72" s="46">
        <v>68.1</v>
      </c>
      <c r="J72" s="46">
        <v>88.64869483487846</v>
      </c>
      <c r="K72" s="46">
        <v>75.4517879266886</v>
      </c>
      <c r="L72" s="10">
        <v>105.71196650574615</v>
      </c>
      <c r="M72" s="10">
        <v>104.6079779917469</v>
      </c>
      <c r="N72" s="10">
        <v>107.876977303989</v>
      </c>
      <c r="O72" s="10">
        <v>124.6733149931224</v>
      </c>
      <c r="P72" s="10">
        <v>79.70799333532703</v>
      </c>
      <c r="Q72" s="8">
        <v>111.02991746905089</v>
      </c>
      <c r="R72" s="8">
        <f>'на 100 тыс'!AN35</f>
        <v>103.30123796423659</v>
      </c>
      <c r="S72" s="10"/>
      <c r="T72" s="10"/>
      <c r="U72" s="10"/>
      <c r="V72" s="39"/>
      <c r="W72" s="268"/>
    </row>
    <row r="73" spans="1:23" ht="12.75">
      <c r="A73" s="3" t="s">
        <v>30</v>
      </c>
      <c r="B73" s="9">
        <v>136.43385967376256</v>
      </c>
      <c r="C73" s="10">
        <v>62.27775880426703</v>
      </c>
      <c r="D73" s="10">
        <v>80.61753028195982</v>
      </c>
      <c r="E73" s="10">
        <f>'на 100 тыс'!AL36</f>
        <v>63.94339928640934</v>
      </c>
      <c r="F73" s="9">
        <v>148.12109406704002</v>
      </c>
      <c r="G73" s="10">
        <v>126.40195822716238</v>
      </c>
      <c r="H73" s="10">
        <v>62.27775880426703</v>
      </c>
      <c r="I73" s="46">
        <v>38.2</v>
      </c>
      <c r="J73" s="46">
        <v>72.55577725376384</v>
      </c>
      <c r="K73" s="46">
        <v>47.45954007698974</v>
      </c>
      <c r="L73" s="10">
        <v>37.40250317431526</v>
      </c>
      <c r="M73" s="10">
        <v>57.55757379176128</v>
      </c>
      <c r="N73" s="10">
        <v>55.50194615634122</v>
      </c>
      <c r="O73" s="10">
        <v>73.49781057411612</v>
      </c>
      <c r="P73" s="10">
        <v>81.30277928935647</v>
      </c>
      <c r="Q73" s="8">
        <v>62.83652286733701</v>
      </c>
      <c r="R73" s="8">
        <f>'на 100 тыс'!AN36</f>
        <v>60.89847551086604</v>
      </c>
      <c r="S73" s="10"/>
      <c r="T73" s="10"/>
      <c r="U73" s="10"/>
      <c r="V73" s="39"/>
      <c r="W73" s="268"/>
    </row>
    <row r="74" spans="1:23" ht="12.75">
      <c r="A74" s="3" t="s">
        <v>31</v>
      </c>
      <c r="B74" s="9">
        <v>141.18495228749663</v>
      </c>
      <c r="C74" s="10">
        <v>101.8011752492113</v>
      </c>
      <c r="D74" s="10">
        <v>98.04922888366868</v>
      </c>
      <c r="E74" s="10">
        <f>'на 100 тыс'!AL37</f>
        <v>112.68280150043678</v>
      </c>
      <c r="F74" s="9">
        <v>83.87167633520713</v>
      </c>
      <c r="G74" s="10">
        <v>128.1678999489331</v>
      </c>
      <c r="H74" s="10">
        <v>101.8011752492113</v>
      </c>
      <c r="I74" s="46">
        <v>62.9</v>
      </c>
      <c r="J74" s="46">
        <v>79.6649984679808</v>
      </c>
      <c r="K74" s="46">
        <v>60.1266469206414</v>
      </c>
      <c r="L74" s="10">
        <v>69.49851904810541</v>
      </c>
      <c r="M74" s="10">
        <v>75.03006012024048</v>
      </c>
      <c r="N74" s="10">
        <v>78.1563126252505</v>
      </c>
      <c r="O74" s="10">
        <v>91.9058630080674</v>
      </c>
      <c r="P74" s="10">
        <v>78.28209580226738</v>
      </c>
      <c r="Q74" s="8">
        <v>104.41190072452596</v>
      </c>
      <c r="R74" s="8">
        <f>'на 100 тыс'!AN37</f>
        <v>103.42120137711319</v>
      </c>
      <c r="S74" s="10"/>
      <c r="T74" s="10"/>
      <c r="U74" s="10"/>
      <c r="V74" s="39"/>
      <c r="W74" s="268"/>
    </row>
    <row r="75" spans="1:23" ht="12.75">
      <c r="A75" s="3"/>
      <c r="B75" s="14"/>
      <c r="C75" s="10"/>
      <c r="D75" s="46"/>
      <c r="E75" s="39"/>
      <c r="F75" s="42"/>
      <c r="G75" s="64"/>
      <c r="H75" s="10"/>
      <c r="I75" s="46"/>
      <c r="J75" s="46"/>
      <c r="K75" s="46"/>
      <c r="L75" s="62"/>
      <c r="M75" s="62"/>
      <c r="N75" s="62"/>
      <c r="O75" s="62"/>
      <c r="P75" s="62"/>
      <c r="Q75" s="8"/>
      <c r="R75" s="8"/>
      <c r="S75" s="62"/>
      <c r="T75" s="62"/>
      <c r="U75" s="62"/>
      <c r="V75" s="99"/>
      <c r="W75" s="69"/>
    </row>
    <row r="76" spans="1:23" ht="13.5" thickBot="1">
      <c r="A76" s="4" t="s">
        <v>34</v>
      </c>
      <c r="B76" s="44">
        <v>114.2814209649069</v>
      </c>
      <c r="C76" s="65">
        <v>77.43743384866023</v>
      </c>
      <c r="D76" s="100">
        <v>69.56067221744112</v>
      </c>
      <c r="E76" s="45">
        <f>'на 100 тыс'!AL41</f>
        <v>85.1546586805273</v>
      </c>
      <c r="F76" s="44">
        <v>120.20252543924336</v>
      </c>
      <c r="G76" s="65">
        <v>100.9</v>
      </c>
      <c r="H76" s="65">
        <v>77.4</v>
      </c>
      <c r="I76" s="100">
        <v>51.9</v>
      </c>
      <c r="J76" s="100">
        <v>55.4</v>
      </c>
      <c r="K76" s="100">
        <v>65.4</v>
      </c>
      <c r="L76" s="101">
        <v>67.5</v>
      </c>
      <c r="M76" s="101">
        <v>69.5</v>
      </c>
      <c r="N76" s="101">
        <v>69.4</v>
      </c>
      <c r="O76" s="101">
        <v>71</v>
      </c>
      <c r="P76" s="101">
        <v>53.3</v>
      </c>
      <c r="Q76" s="101">
        <v>68.92014456023641</v>
      </c>
      <c r="R76" s="101">
        <f>'на 100 тыс'!AN41</f>
        <v>68.26283607178793</v>
      </c>
      <c r="S76" s="101"/>
      <c r="T76" s="101"/>
      <c r="U76" s="101"/>
      <c r="V76" s="120"/>
      <c r="W76" s="262"/>
    </row>
  </sheetData>
  <sheetProtection/>
  <mergeCells count="9">
    <mergeCell ref="X5:Z5"/>
    <mergeCell ref="F5:V5"/>
    <mergeCell ref="A4:A6"/>
    <mergeCell ref="B4:E5"/>
    <mergeCell ref="A42:A44"/>
    <mergeCell ref="B42:E43"/>
    <mergeCell ref="A40:K40"/>
    <mergeCell ref="F43:V43"/>
    <mergeCell ref="W5:W6"/>
  </mergeCells>
  <conditionalFormatting sqref="Y7:Y38">
    <cfRule type="cellIs" priority="6" dxfId="5" operator="greaterThan" stopIfTrue="1">
      <formula>7</formula>
    </cfRule>
  </conditionalFormatting>
  <conditionalFormatting sqref="Z7:Z38">
    <cfRule type="cellIs" priority="4" dxfId="5" operator="greaterThan" stopIfTrue="1">
      <formula>7</formula>
    </cfRule>
  </conditionalFormatting>
  <conditionalFormatting sqref="Y7:Z38">
    <cfRule type="cellIs" priority="3" dxfId="6" operator="greaterThan" stopIfTrue="1">
      <formula>15</formula>
    </cfRule>
  </conditionalFormatting>
  <conditionalFormatting sqref="Y38">
    <cfRule type="cellIs" priority="2" dxfId="5" operator="greaterThan" stopIfTrue="1">
      <formula>7</formula>
    </cfRule>
  </conditionalFormatting>
  <conditionalFormatting sqref="Y38">
    <cfRule type="cellIs" priority="1" dxfId="5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1"/>
  <sheetViews>
    <sheetView zoomScalePageLayoutView="0" workbookViewId="0" topLeftCell="A1">
      <selection activeCell="T17" sqref="T17"/>
    </sheetView>
  </sheetViews>
  <sheetFormatPr defaultColWidth="9.00390625" defaultRowHeight="12.75"/>
  <cols>
    <col min="1" max="1" width="19.125" style="0" customWidth="1"/>
  </cols>
  <sheetData>
    <row r="2" spans="1:14" ht="12.75">
      <c r="A2" s="387" t="s">
        <v>79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ht="13.5" thickBot="1"/>
    <row r="4" spans="1:23" ht="31.5" customHeight="1" thickBot="1">
      <c r="A4" s="384" t="s">
        <v>0</v>
      </c>
      <c r="B4" s="323" t="s">
        <v>35</v>
      </c>
      <c r="C4" s="324"/>
      <c r="D4" s="324"/>
      <c r="E4" s="338"/>
      <c r="F4" s="301" t="s">
        <v>80</v>
      </c>
      <c r="G4" s="302"/>
      <c r="H4" s="349" t="s">
        <v>48</v>
      </c>
      <c r="I4" s="390"/>
      <c r="J4" s="343" t="s">
        <v>43</v>
      </c>
      <c r="K4" s="344"/>
      <c r="L4" s="316" t="s">
        <v>47</v>
      </c>
      <c r="M4" s="328"/>
      <c r="N4" s="316" t="s">
        <v>59</v>
      </c>
      <c r="O4" s="328"/>
      <c r="P4" s="316" t="s">
        <v>60</v>
      </c>
      <c r="Q4" s="328"/>
      <c r="R4" s="316" t="s">
        <v>46</v>
      </c>
      <c r="S4" s="317"/>
      <c r="T4" s="316" t="s">
        <v>90</v>
      </c>
      <c r="U4" s="328"/>
      <c r="V4" s="316" t="s">
        <v>88</v>
      </c>
      <c r="W4" s="328"/>
    </row>
    <row r="5" spans="1:23" ht="22.5" customHeight="1" thickBot="1">
      <c r="A5" s="385"/>
      <c r="B5" s="341" t="s">
        <v>36</v>
      </c>
      <c r="C5" s="342"/>
      <c r="D5" s="339" t="s">
        <v>37</v>
      </c>
      <c r="E5" s="340"/>
      <c r="F5" s="388"/>
      <c r="G5" s="389"/>
      <c r="H5" s="351"/>
      <c r="I5" s="391"/>
      <c r="J5" s="345"/>
      <c r="K5" s="346"/>
      <c r="L5" s="330"/>
      <c r="M5" s="332"/>
      <c r="N5" s="330"/>
      <c r="O5" s="332"/>
      <c r="P5" s="330"/>
      <c r="Q5" s="332"/>
      <c r="R5" s="318"/>
      <c r="S5" s="383"/>
      <c r="T5" s="330"/>
      <c r="U5" s="332"/>
      <c r="V5" s="318"/>
      <c r="W5" s="353"/>
    </row>
    <row r="6" spans="1:23" ht="13.5" thickBot="1">
      <c r="A6" s="386"/>
      <c r="B6" s="61">
        <v>2017</v>
      </c>
      <c r="C6" s="133">
        <v>2018</v>
      </c>
      <c r="D6" s="61">
        <v>2017</v>
      </c>
      <c r="E6" s="133">
        <v>2018</v>
      </c>
      <c r="F6" s="61">
        <v>2017</v>
      </c>
      <c r="G6" s="133">
        <v>2018</v>
      </c>
      <c r="H6" s="61">
        <v>2017</v>
      </c>
      <c r="I6" s="133">
        <v>2018</v>
      </c>
      <c r="J6" s="61">
        <v>2017</v>
      </c>
      <c r="K6" s="133">
        <v>2018</v>
      </c>
      <c r="L6" s="61">
        <v>2017</v>
      </c>
      <c r="M6" s="137">
        <v>2018</v>
      </c>
      <c r="N6" s="61">
        <v>2017</v>
      </c>
      <c r="O6" s="137">
        <v>2018</v>
      </c>
      <c r="P6" s="61">
        <v>2017</v>
      </c>
      <c r="Q6" s="137">
        <v>2018</v>
      </c>
      <c r="R6" s="61">
        <v>2017</v>
      </c>
      <c r="S6" s="218">
        <v>2018</v>
      </c>
      <c r="T6" s="61">
        <v>2017</v>
      </c>
      <c r="U6" s="218">
        <v>2018</v>
      </c>
      <c r="V6" s="61">
        <v>2017</v>
      </c>
      <c r="W6" s="137">
        <v>2018</v>
      </c>
    </row>
    <row r="7" spans="1:23" ht="12.75">
      <c r="A7" s="285" t="s">
        <v>1</v>
      </c>
      <c r="B7" s="227">
        <f>абс!B7*100/Лист1!W7</f>
        <v>14.130434782608695</v>
      </c>
      <c r="C7" s="228">
        <f>абс!C7*100/Лист1!X7</f>
        <v>8.426966292134832</v>
      </c>
      <c r="D7" s="228">
        <f>абс!D7*100/Лист1!W7</f>
        <v>14.130434782608695</v>
      </c>
      <c r="E7" s="229">
        <f>абс!E7*100/Лист1!X7</f>
        <v>7.865168539325842</v>
      </c>
      <c r="F7" s="233">
        <f>абс!F7*100/Лист1!W7</f>
        <v>39.67391304347826</v>
      </c>
      <c r="G7" s="235">
        <f>абс!G7*100/Лист1!X7</f>
        <v>32.02247191011236</v>
      </c>
      <c r="H7" s="227">
        <f>абс!R7*100/Лист1!W7</f>
        <v>4.3478260869565215</v>
      </c>
      <c r="I7" s="229">
        <f>абс!S7*100/Лист1!X7</f>
        <v>3.932584269662921</v>
      </c>
      <c r="J7" s="233">
        <f>абс!W7*100/Лист1!W7</f>
        <v>15.76086956521739</v>
      </c>
      <c r="K7" s="235">
        <f>абс!X7*100/Лист1!X7</f>
        <v>13.48314606741573</v>
      </c>
      <c r="L7" s="227">
        <f>абс!AC7*100/Лист1!W7</f>
        <v>2.717391304347826</v>
      </c>
      <c r="M7" s="229">
        <f>абс!AD7*100/Лист1!X7</f>
        <v>3.3707865168539324</v>
      </c>
      <c r="N7" s="233">
        <f>абс!AE7*100/Лист1!W7</f>
        <v>9.782608695652174</v>
      </c>
      <c r="O7" s="235">
        <f>абс!AF7*100/Лист1!X7</f>
        <v>21.910112359550563</v>
      </c>
      <c r="P7" s="274">
        <f>абс!AG7*100/Лист1!W7</f>
        <v>0</v>
      </c>
      <c r="Q7" s="229">
        <f>абс!AH7*100/Лист1!X7</f>
        <v>2.808988764044944</v>
      </c>
      <c r="R7" s="233">
        <f>абс!AI7*100/Лист1!$W7</f>
        <v>9.782608695652174</v>
      </c>
      <c r="S7" s="235">
        <f>абс!AJ7*100/Лист1!$X7</f>
        <v>10.674157303370787</v>
      </c>
      <c r="T7" s="227">
        <f>абс!AO7*100/Лист1!$W7</f>
        <v>2.717391304347826</v>
      </c>
      <c r="U7" s="229">
        <f>абс!AP7*100/Лист1!$X7</f>
        <v>2.808988764044944</v>
      </c>
      <c r="V7" s="227">
        <f>100-(SUM(B7+F7+H7+J7+L7+N7+P7+R7+T7))</f>
        <v>1.0869565217391255</v>
      </c>
      <c r="W7" s="229">
        <f>100-(SUM(C7+G7+I7+K7+M7+O7+Q7+S7+U7))</f>
        <v>0.5617977528089853</v>
      </c>
    </row>
    <row r="8" spans="1:23" ht="12.75">
      <c r="A8" s="283" t="s">
        <v>2</v>
      </c>
      <c r="B8" s="271">
        <f>абс!B8*100/Лист1!W8</f>
        <v>14.576271186440678</v>
      </c>
      <c r="C8" s="64">
        <f>абс!C8*100/Лист1!X8</f>
        <v>11.217948717948717</v>
      </c>
      <c r="D8" s="64">
        <f>абс!D8*100/Лист1!W8</f>
        <v>14.576271186440678</v>
      </c>
      <c r="E8" s="272">
        <f>абс!E8*100/Лист1!X8</f>
        <v>11.217948717948717</v>
      </c>
      <c r="F8" s="270">
        <f>абс!F8*100/Лист1!W8</f>
        <v>38.30508474576271</v>
      </c>
      <c r="G8" s="273">
        <f>абс!G8*100/Лист1!X8</f>
        <v>39.1025641025641</v>
      </c>
      <c r="H8" s="271">
        <f>абс!R8*100/Лист1!W8</f>
        <v>4.745762711864407</v>
      </c>
      <c r="I8" s="272">
        <f>абс!S8*100/Лист1!X8</f>
        <v>7.6923076923076925</v>
      </c>
      <c r="J8" s="270">
        <f>абс!W8*100/Лист1!W8</f>
        <v>10.508474576271187</v>
      </c>
      <c r="K8" s="273">
        <f>абс!X8*100/Лист1!X8</f>
        <v>14.102564102564102</v>
      </c>
      <c r="L8" s="271">
        <f>абс!AC8*100/Лист1!W8</f>
        <v>8.813559322033898</v>
      </c>
      <c r="M8" s="272">
        <f>абс!AD8*100/Лист1!X8</f>
        <v>4.166666666666667</v>
      </c>
      <c r="N8" s="270">
        <f>абс!AE8*100/Лист1!W8</f>
        <v>2.0338983050847457</v>
      </c>
      <c r="O8" s="273">
        <f>абс!AF8*100/Лист1!X8</f>
        <v>0.9615384615384616</v>
      </c>
      <c r="P8" s="271">
        <f>абс!AG8*100/Лист1!W8</f>
        <v>4.067796610169491</v>
      </c>
      <c r="Q8" s="272">
        <f>абс!AH8*100/Лист1!X8</f>
        <v>6.089743589743589</v>
      </c>
      <c r="R8" s="270">
        <f>абс!AI8*100/Лист1!W8</f>
        <v>6.779661016949152</v>
      </c>
      <c r="S8" s="273">
        <f>абс!AJ8*100/Лист1!X8</f>
        <v>8.333333333333334</v>
      </c>
      <c r="T8" s="271">
        <f>абс!AO8*100/Лист1!W8</f>
        <v>4.406779661016949</v>
      </c>
      <c r="U8" s="272">
        <f>абс!AP8*100/Лист1!X8</f>
        <v>3.8461538461538463</v>
      </c>
      <c r="V8" s="271">
        <f aca="true" t="shared" si="0" ref="V8:V41">100-(SUM(B8+F8+H8+J8+L8+N8+P8+R8+T8))</f>
        <v>5.762711864406768</v>
      </c>
      <c r="W8" s="272">
        <f aca="true" t="shared" si="1" ref="W8:W41">100-(SUM(C8+G8+I8+K8+M8+O8+Q8+S8+U8))</f>
        <v>4.487179487179489</v>
      </c>
    </row>
    <row r="9" spans="1:23" ht="12.75">
      <c r="A9" s="283" t="s">
        <v>3</v>
      </c>
      <c r="B9" s="271">
        <f>абс!B9*100/Лист1!W9</f>
        <v>10.526315789473685</v>
      </c>
      <c r="C9" s="64">
        <f>абс!C9*100/Лист1!X9</f>
        <v>13.194444444444445</v>
      </c>
      <c r="D9" s="64">
        <f>абс!D9*100/Лист1!W9</f>
        <v>10.526315789473685</v>
      </c>
      <c r="E9" s="272">
        <f>абс!E9*100/Лист1!X9</f>
        <v>13.194444444444445</v>
      </c>
      <c r="F9" s="270">
        <f>абс!F9*100/Лист1!W9</f>
        <v>44.078947368421055</v>
      </c>
      <c r="G9" s="273">
        <f>абс!G9*100/Лист1!X9</f>
        <v>42.361111111111114</v>
      </c>
      <c r="H9" s="271">
        <f>абс!R9*100/Лист1!W9</f>
        <v>6.578947368421052</v>
      </c>
      <c r="I9" s="272">
        <f>абс!S9*100/Лист1!X9</f>
        <v>4.861111111111111</v>
      </c>
      <c r="J9" s="270">
        <f>абс!W9*100/Лист1!W9</f>
        <v>14.473684210526315</v>
      </c>
      <c r="K9" s="273">
        <f>абс!X9*100/Лист1!X9</f>
        <v>12.5</v>
      </c>
      <c r="L9" s="271">
        <f>абс!AC9*100/Лист1!W9</f>
        <v>5.921052631578948</v>
      </c>
      <c r="M9" s="272">
        <f>абс!AD9*100/Лист1!X9</f>
        <v>5.555555555555555</v>
      </c>
      <c r="N9" s="270">
        <f>абс!AE9*100/Лист1!W9</f>
        <v>3.289473684210526</v>
      </c>
      <c r="O9" s="273">
        <f>абс!AF9*100/Лист1!X9</f>
        <v>2.0833333333333335</v>
      </c>
      <c r="P9" s="271">
        <f>абс!AG9*100/Лист1!W9</f>
        <v>3.9473684210526314</v>
      </c>
      <c r="Q9" s="272">
        <f>абс!AH9*100/Лист1!X9</f>
        <v>1.3888888888888888</v>
      </c>
      <c r="R9" s="270">
        <f>абс!AI9*100/Лист1!W9</f>
        <v>5.921052631578948</v>
      </c>
      <c r="S9" s="273">
        <f>абс!AJ9*100/Лист1!X9</f>
        <v>9.722222222222221</v>
      </c>
      <c r="T9" s="271">
        <f>абс!AO9*100/Лист1!W9</f>
        <v>3.289473684210526</v>
      </c>
      <c r="U9" s="272">
        <f>абс!AP9*100/Лист1!X9</f>
        <v>3.4722222222222223</v>
      </c>
      <c r="V9" s="271">
        <f t="shared" si="0"/>
        <v>1.9736842105263293</v>
      </c>
      <c r="W9" s="272">
        <f t="shared" si="1"/>
        <v>4.861111111111114</v>
      </c>
    </row>
    <row r="10" spans="1:23" ht="12.75">
      <c r="A10" s="283" t="s">
        <v>4</v>
      </c>
      <c r="B10" s="271">
        <f>абс!B10*100/Лист1!W10</f>
        <v>14.136125654450261</v>
      </c>
      <c r="C10" s="64">
        <f>абс!C10*100/Лист1!X10</f>
        <v>11.055276381909549</v>
      </c>
      <c r="D10" s="64">
        <f>абс!D10*100/Лист1!W10</f>
        <v>14.136125654450261</v>
      </c>
      <c r="E10" s="272">
        <f>абс!E10*100/Лист1!X10</f>
        <v>11.055276381909549</v>
      </c>
      <c r="F10" s="270">
        <f>абс!F10*100/Лист1!W10</f>
        <v>35.602094240837694</v>
      </c>
      <c r="G10" s="273">
        <f>абс!G10*100/Лист1!X10</f>
        <v>34.67336683417086</v>
      </c>
      <c r="H10" s="271">
        <f>абс!R10*100/Лист1!W10</f>
        <v>4.712041884816754</v>
      </c>
      <c r="I10" s="272">
        <f>абс!S10*100/Лист1!X10</f>
        <v>2.0100502512562812</v>
      </c>
      <c r="J10" s="270">
        <f>абс!W10*100/Лист1!W10</f>
        <v>14.659685863874346</v>
      </c>
      <c r="K10" s="273">
        <f>абс!X10*100/Лист1!X10</f>
        <v>14.07035175879397</v>
      </c>
      <c r="L10" s="271">
        <f>абс!AC10*100/Лист1!W10</f>
        <v>6.282722513089006</v>
      </c>
      <c r="M10" s="272">
        <f>абс!AD10*100/Лист1!X10</f>
        <v>9.547738693467336</v>
      </c>
      <c r="N10" s="270">
        <f>абс!AE10*100/Лист1!W10</f>
        <v>18.32460732984293</v>
      </c>
      <c r="O10" s="273">
        <f>абс!AF10*100/Лист1!X10</f>
        <v>18.09045226130653</v>
      </c>
      <c r="P10" s="271">
        <f>абс!AG10*100/Лист1!W10</f>
        <v>0</v>
      </c>
      <c r="Q10" s="272">
        <f>абс!AH10*100/Лист1!X10</f>
        <v>0</v>
      </c>
      <c r="R10" s="270">
        <f>абс!AI10*100/Лист1!W10</f>
        <v>2.094240837696335</v>
      </c>
      <c r="S10" s="273">
        <f>абс!AJ10*100/Лист1!X10</f>
        <v>1.5075376884422111</v>
      </c>
      <c r="T10" s="271">
        <f>абс!AO10*100/Лист1!W10</f>
        <v>1.5706806282722514</v>
      </c>
      <c r="U10" s="272">
        <f>абс!AP10*100/Лист1!X10</f>
        <v>2.512562814070352</v>
      </c>
      <c r="V10" s="271">
        <f t="shared" si="0"/>
        <v>2.617801047120409</v>
      </c>
      <c r="W10" s="272">
        <f t="shared" si="1"/>
        <v>6.532663316582912</v>
      </c>
    </row>
    <row r="11" spans="1:23" ht="12.75">
      <c r="A11" s="283" t="s">
        <v>5</v>
      </c>
      <c r="B11" s="271">
        <f>абс!B11*100/Лист1!W11</f>
        <v>11.931818181818182</v>
      </c>
      <c r="C11" s="64">
        <f>абс!C11*100/Лист1!X11</f>
        <v>6.0606060606060606</v>
      </c>
      <c r="D11" s="64">
        <f>абс!D11*100/Лист1!W11</f>
        <v>11.931818181818182</v>
      </c>
      <c r="E11" s="272">
        <f>абс!E11*100/Лист1!X11</f>
        <v>6.0606060606060606</v>
      </c>
      <c r="F11" s="270">
        <f>абс!F11*100/Лист1!W11</f>
        <v>42.04545454545455</v>
      </c>
      <c r="G11" s="273">
        <f>абс!G11*100/Лист1!X11</f>
        <v>38.38383838383838</v>
      </c>
      <c r="H11" s="271">
        <f>абс!R11*100/Лист1!W11</f>
        <v>6.25</v>
      </c>
      <c r="I11" s="272">
        <f>абс!S11*100/Лист1!X11</f>
        <v>4.545454545454546</v>
      </c>
      <c r="J11" s="270">
        <f>абс!W11*100/Лист1!W11</f>
        <v>13.068181818181818</v>
      </c>
      <c r="K11" s="273">
        <f>абс!X11*100/Лист1!X11</f>
        <v>17.171717171717173</v>
      </c>
      <c r="L11" s="271">
        <f>абс!AC11*100/Лист1!W11</f>
        <v>6.818181818181818</v>
      </c>
      <c r="M11" s="272">
        <f>абс!AD11*100/Лист1!X11</f>
        <v>10.1010101010101</v>
      </c>
      <c r="N11" s="270">
        <f>абс!AE11*100/Лист1!W11</f>
        <v>1.1363636363636365</v>
      </c>
      <c r="O11" s="273">
        <f>абс!AF11*100/Лист1!X11</f>
        <v>1.0101010101010102</v>
      </c>
      <c r="P11" s="271">
        <f>абс!AG11*100/Лист1!W11</f>
        <v>7.954545454545454</v>
      </c>
      <c r="Q11" s="272">
        <f>абс!AH11*100/Лист1!X11</f>
        <v>7.070707070707071</v>
      </c>
      <c r="R11" s="270">
        <f>абс!AI11*100/Лист1!W11</f>
        <v>5.113636363636363</v>
      </c>
      <c r="S11" s="273">
        <f>абс!AJ11*100/Лист1!X11</f>
        <v>9.090909090909092</v>
      </c>
      <c r="T11" s="271">
        <f>абс!AO11*100/Лист1!W11</f>
        <v>2.840909090909091</v>
      </c>
      <c r="U11" s="272">
        <f>абс!AP11*100/Лист1!X11</f>
        <v>3.5353535353535355</v>
      </c>
      <c r="V11" s="271">
        <f t="shared" si="0"/>
        <v>2.8409090909090935</v>
      </c>
      <c r="W11" s="272">
        <f t="shared" si="1"/>
        <v>3.030303030303017</v>
      </c>
    </row>
    <row r="12" spans="1:23" ht="12.75">
      <c r="A12" s="283" t="s">
        <v>6</v>
      </c>
      <c r="B12" s="271">
        <f>абс!B12*100/Лист1!W12</f>
        <v>10</v>
      </c>
      <c r="C12" s="64">
        <f>абс!C12*100/Лист1!X12</f>
        <v>16.216216216216218</v>
      </c>
      <c r="D12" s="64">
        <f>абс!D12*100/Лист1!W12</f>
        <v>10</v>
      </c>
      <c r="E12" s="272">
        <f>абс!E12*100/Лист1!X12</f>
        <v>16.216216216216218</v>
      </c>
      <c r="F12" s="270">
        <f>абс!F12*100/Лист1!W12</f>
        <v>38.888888888888886</v>
      </c>
      <c r="G12" s="273">
        <f>абс!G12*100/Лист1!X12</f>
        <v>27.027027027027028</v>
      </c>
      <c r="H12" s="271">
        <f>абс!R12*100/Лист1!W12</f>
        <v>5.555555555555555</v>
      </c>
      <c r="I12" s="272">
        <f>абс!S12*100/Лист1!X12</f>
        <v>3.6036036036036037</v>
      </c>
      <c r="J12" s="270">
        <f>абс!W12*100/Лист1!W12</f>
        <v>12.222222222222221</v>
      </c>
      <c r="K12" s="273">
        <f>абс!X12*100/Лист1!X12</f>
        <v>17.117117117117118</v>
      </c>
      <c r="L12" s="271">
        <f>абс!AC12*100/Лист1!W12</f>
        <v>4.444444444444445</v>
      </c>
      <c r="M12" s="272">
        <f>абс!AD12*100/Лист1!X12</f>
        <v>6.306306306306307</v>
      </c>
      <c r="N12" s="270">
        <f>абс!AE12*100/Лист1!W12</f>
        <v>2.2222222222222223</v>
      </c>
      <c r="O12" s="273">
        <f>абс!AF12*100/Лист1!X12</f>
        <v>5.405405405405405</v>
      </c>
      <c r="P12" s="271">
        <f>абс!AG12*100/Лист1!W12</f>
        <v>16.666666666666668</v>
      </c>
      <c r="Q12" s="272">
        <f>абс!AH12*100/Лист1!X12</f>
        <v>18.01801801801802</v>
      </c>
      <c r="R12" s="270">
        <f>абс!AI12*100/Лист1!W12</f>
        <v>5.555555555555555</v>
      </c>
      <c r="S12" s="273">
        <f>абс!AJ12*100/Лист1!X12</f>
        <v>3.6036036036036037</v>
      </c>
      <c r="T12" s="271">
        <f>абс!AO12*100/Лист1!W12</f>
        <v>0</v>
      </c>
      <c r="U12" s="272">
        <f>абс!AP12*100/Лист1!X12</f>
        <v>1.8018018018018018</v>
      </c>
      <c r="V12" s="271">
        <f t="shared" si="0"/>
        <v>4.444444444444443</v>
      </c>
      <c r="W12" s="272">
        <f t="shared" si="1"/>
        <v>0.9009009009009077</v>
      </c>
    </row>
    <row r="13" spans="1:23" ht="12.75">
      <c r="A13" s="283" t="s">
        <v>7</v>
      </c>
      <c r="B13" s="271">
        <f>абс!B13*100/Лист1!W13</f>
        <v>15.384615384615385</v>
      </c>
      <c r="C13" s="64">
        <f>абс!C13*100/Лист1!X13</f>
        <v>13.20754716981132</v>
      </c>
      <c r="D13" s="64">
        <f>абс!D13*100/Лист1!W13</f>
        <v>15.384615384615385</v>
      </c>
      <c r="E13" s="272">
        <f>абс!E13*100/Лист1!X13</f>
        <v>13.20754716981132</v>
      </c>
      <c r="F13" s="270">
        <f>абс!F13*100/Лист1!W13</f>
        <v>32.69230769230769</v>
      </c>
      <c r="G13" s="273">
        <f>абс!G13*100/Лист1!X13</f>
        <v>36.79245283018868</v>
      </c>
      <c r="H13" s="271">
        <f>абс!R13*100/Лист1!W13</f>
        <v>8.653846153846153</v>
      </c>
      <c r="I13" s="272">
        <f>абс!S13*100/Лист1!X13</f>
        <v>4.716981132075472</v>
      </c>
      <c r="J13" s="270">
        <f>абс!W13*100/Лист1!W13</f>
        <v>17.307692307692307</v>
      </c>
      <c r="K13" s="273">
        <f>абс!X13*100/Лист1!X13</f>
        <v>11.320754716981131</v>
      </c>
      <c r="L13" s="271">
        <f>абс!AC13*100/Лист1!W13</f>
        <v>6.730769230769231</v>
      </c>
      <c r="M13" s="272">
        <f>абс!AD13*100/Лист1!X13</f>
        <v>5.660377358490566</v>
      </c>
      <c r="N13" s="270">
        <f>абс!AE13*100/Лист1!W13</f>
        <v>0.9615384615384616</v>
      </c>
      <c r="O13" s="273">
        <f>абс!AF13*100/Лист1!X13</f>
        <v>1.8867924528301887</v>
      </c>
      <c r="P13" s="271">
        <f>абс!AG13*100/Лист1!W13</f>
        <v>5.769230769230769</v>
      </c>
      <c r="Q13" s="272">
        <f>абс!AH13*100/Лист1!X13</f>
        <v>16.037735849056602</v>
      </c>
      <c r="R13" s="270">
        <f>абс!AI13*100/Лист1!W13</f>
        <v>5.769230769230769</v>
      </c>
      <c r="S13" s="273">
        <f>абс!AJ13*100/Лист1!X13</f>
        <v>8.49056603773585</v>
      </c>
      <c r="T13" s="271">
        <f>абс!AO13*100/Лист1!W13</f>
        <v>2.8846153846153846</v>
      </c>
      <c r="U13" s="272">
        <f>абс!AP13*100/Лист1!X13</f>
        <v>0.9433962264150944</v>
      </c>
      <c r="V13" s="271">
        <f t="shared" si="0"/>
        <v>3.8461538461538254</v>
      </c>
      <c r="W13" s="272">
        <f t="shared" si="1"/>
        <v>0.9433962264151035</v>
      </c>
    </row>
    <row r="14" spans="1:23" ht="12.75">
      <c r="A14" s="283" t="s">
        <v>8</v>
      </c>
      <c r="B14" s="271">
        <f>абс!B14*100/Лист1!W14</f>
        <v>16.862745098039216</v>
      </c>
      <c r="C14" s="64">
        <f>абс!C14*100/Лист1!X14</f>
        <v>13.618677042801556</v>
      </c>
      <c r="D14" s="64">
        <f>абс!D14*100/Лист1!W14</f>
        <v>16.666666666666668</v>
      </c>
      <c r="E14" s="272">
        <f>абс!E14*100/Лист1!X14</f>
        <v>13.424124513618677</v>
      </c>
      <c r="F14" s="270">
        <f>абс!F14*100/Лист1!W14</f>
        <v>46.27450980392157</v>
      </c>
      <c r="G14" s="273">
        <f>абс!G14*100/Лист1!X14</f>
        <v>42.4124513618677</v>
      </c>
      <c r="H14" s="271">
        <f>абс!R14*100/Лист1!W14</f>
        <v>5.490196078431373</v>
      </c>
      <c r="I14" s="272">
        <f>абс!S14*100/Лист1!X14</f>
        <v>3.6964980544747084</v>
      </c>
      <c r="J14" s="270">
        <f>абс!W14*100/Лист1!W14</f>
        <v>9.411764705882353</v>
      </c>
      <c r="K14" s="273">
        <f>абс!X14*100/Лист1!X14</f>
        <v>12.45136186770428</v>
      </c>
      <c r="L14" s="271">
        <f>абс!AC14*100/Лист1!W14</f>
        <v>4.705882352941177</v>
      </c>
      <c r="M14" s="272">
        <f>абс!AD14*100/Лист1!X14</f>
        <v>7.198443579766537</v>
      </c>
      <c r="N14" s="270">
        <f>абс!AE14*100/Лист1!W14</f>
        <v>0.39215686274509803</v>
      </c>
      <c r="O14" s="273">
        <f>абс!AF14*100/Лист1!X14</f>
        <v>0.7782101167315175</v>
      </c>
      <c r="P14" s="271">
        <f>абс!AG14*100/Лист1!W14</f>
        <v>9.215686274509803</v>
      </c>
      <c r="Q14" s="272">
        <f>абс!AH14*100/Лист1!X14</f>
        <v>11.089494163424124</v>
      </c>
      <c r="R14" s="270">
        <f>абс!AI14*100/Лист1!W14</f>
        <v>3.9215686274509802</v>
      </c>
      <c r="S14" s="273">
        <f>абс!AJ14*100/Лист1!X14</f>
        <v>3.6964980544747084</v>
      </c>
      <c r="T14" s="271">
        <f>абс!AO14*100/Лист1!W14</f>
        <v>1.3725490196078431</v>
      </c>
      <c r="U14" s="272">
        <f>абс!AP14*100/Лист1!X14</f>
        <v>0.9727626459143969</v>
      </c>
      <c r="V14" s="271">
        <f t="shared" si="0"/>
        <v>2.352941176470594</v>
      </c>
      <c r="W14" s="272">
        <f t="shared" si="1"/>
        <v>4.085603112840474</v>
      </c>
    </row>
    <row r="15" spans="1:23" ht="12.75">
      <c r="A15" s="283" t="s">
        <v>9</v>
      </c>
      <c r="B15" s="271">
        <f>абс!B15*100/Лист1!W15</f>
        <v>16.36904761904762</v>
      </c>
      <c r="C15" s="64">
        <f>абс!C15*100/Лист1!X15</f>
        <v>13.736263736263735</v>
      </c>
      <c r="D15" s="64">
        <f>абс!D15*100/Лист1!W15</f>
        <v>16.36904761904762</v>
      </c>
      <c r="E15" s="272">
        <f>абс!E15*100/Лист1!X15</f>
        <v>13.736263736263735</v>
      </c>
      <c r="F15" s="270">
        <f>абс!F15*100/Лист1!W15</f>
        <v>32.73809523809524</v>
      </c>
      <c r="G15" s="273">
        <f>абс!G15*100/Лист1!X15</f>
        <v>31.593406593406595</v>
      </c>
      <c r="H15" s="271">
        <f>абс!R15*100/Лист1!W15</f>
        <v>5.059523809523809</v>
      </c>
      <c r="I15" s="272">
        <f>абс!S15*100/Лист1!X15</f>
        <v>5.4945054945054945</v>
      </c>
      <c r="J15" s="270">
        <f>абс!W15*100/Лист1!W15</f>
        <v>13.69047619047619</v>
      </c>
      <c r="K15" s="273">
        <f>абс!X15*100/Лист1!X15</f>
        <v>12.087912087912088</v>
      </c>
      <c r="L15" s="271">
        <f>абс!AC15*100/Лист1!W15</f>
        <v>4.464285714285714</v>
      </c>
      <c r="M15" s="272">
        <f>абс!AD15*100/Лист1!X15</f>
        <v>5.769230769230769</v>
      </c>
      <c r="N15" s="270">
        <f>абс!AE15*100/Лист1!W15</f>
        <v>4.166666666666667</v>
      </c>
      <c r="O15" s="273">
        <f>абс!AF15*100/Лист1!X15</f>
        <v>14.56043956043956</v>
      </c>
      <c r="P15" s="271">
        <f>абс!AG15*100/Лист1!W15</f>
        <v>9.821428571428571</v>
      </c>
      <c r="Q15" s="272">
        <f>абс!AH15*100/Лист1!X15</f>
        <v>3.2967032967032965</v>
      </c>
      <c r="R15" s="270">
        <f>абс!AI15*100/Лист1!W15</f>
        <v>4.166666666666667</v>
      </c>
      <c r="S15" s="273">
        <f>абс!AJ15*100/Лист1!X15</f>
        <v>4.1208791208791204</v>
      </c>
      <c r="T15" s="271">
        <f>абс!AO15*100/Лист1!W15</f>
        <v>6.25</v>
      </c>
      <c r="U15" s="272">
        <f>абс!AP15*100/Лист1!X15</f>
        <v>6.318681318681318</v>
      </c>
      <c r="V15" s="271">
        <f t="shared" si="0"/>
        <v>3.2738095238095184</v>
      </c>
      <c r="W15" s="272">
        <f t="shared" si="1"/>
        <v>3.021978021978015</v>
      </c>
    </row>
    <row r="16" spans="1:23" ht="12.75">
      <c r="A16" s="283" t="s">
        <v>10</v>
      </c>
      <c r="B16" s="271">
        <f>абс!B16*100/Лист1!W16</f>
        <v>10.5</v>
      </c>
      <c r="C16" s="64">
        <f>абс!C16*100/Лист1!X16</f>
        <v>15.533980582524272</v>
      </c>
      <c r="D16" s="64">
        <f>абс!D16*100/Лист1!W16</f>
        <v>10.5</v>
      </c>
      <c r="E16" s="272">
        <f>абс!E16*100/Лист1!X16</f>
        <v>15.533980582524272</v>
      </c>
      <c r="F16" s="270">
        <f>абс!F16*100/Лист1!W16</f>
        <v>35</v>
      </c>
      <c r="G16" s="273">
        <f>абс!G16*100/Лист1!X16</f>
        <v>30.097087378640776</v>
      </c>
      <c r="H16" s="271">
        <f>абс!R16*100/Лист1!W16</f>
        <v>3</v>
      </c>
      <c r="I16" s="272">
        <f>абс!S16*100/Лист1!X16</f>
        <v>2.4271844660194173</v>
      </c>
      <c r="J16" s="270">
        <f>абс!W16*100/Лист1!W16</f>
        <v>14.5</v>
      </c>
      <c r="K16" s="273">
        <f>абс!X16*100/Лист1!X16</f>
        <v>12.62135922330097</v>
      </c>
      <c r="L16" s="271">
        <f>абс!AC16*100/Лист1!W16</f>
        <v>12</v>
      </c>
      <c r="M16" s="272">
        <f>абс!AD16*100/Лист1!X16</f>
        <v>8.25242718446602</v>
      </c>
      <c r="N16" s="270">
        <f>абс!AE16*100/Лист1!W16</f>
        <v>7</v>
      </c>
      <c r="O16" s="273">
        <f>абс!AF16*100/Лист1!X16</f>
        <v>7.281553398058253</v>
      </c>
      <c r="P16" s="271">
        <f>абс!AG16*100/Лист1!W16</f>
        <v>7.5</v>
      </c>
      <c r="Q16" s="272">
        <f>абс!AH16*100/Лист1!X16</f>
        <v>7.766990291262136</v>
      </c>
      <c r="R16" s="270">
        <f>абс!AI16*100/Лист1!W16</f>
        <v>6</v>
      </c>
      <c r="S16" s="273">
        <f>абс!AJ16*100/Лист1!X16</f>
        <v>7.281553398058253</v>
      </c>
      <c r="T16" s="271">
        <f>абс!AO16*100/Лист1!W16</f>
        <v>3</v>
      </c>
      <c r="U16" s="272">
        <f>абс!AP16*100/Лист1!X16</f>
        <v>4.368932038834951</v>
      </c>
      <c r="V16" s="271">
        <f t="shared" si="0"/>
        <v>1.5</v>
      </c>
      <c r="W16" s="272">
        <f t="shared" si="1"/>
        <v>4.368932038834956</v>
      </c>
    </row>
    <row r="17" spans="1:23" ht="12.75">
      <c r="A17" s="283" t="s">
        <v>11</v>
      </c>
      <c r="B17" s="271">
        <f>абс!B17*100/Лист1!W17</f>
        <v>9.821428571428571</v>
      </c>
      <c r="C17" s="64">
        <f>абс!C17*100/Лист1!X17</f>
        <v>12</v>
      </c>
      <c r="D17" s="64">
        <f>абс!D17*100/Лист1!W17</f>
        <v>9.821428571428571</v>
      </c>
      <c r="E17" s="272">
        <f>абс!E17*100/Лист1!X17</f>
        <v>12</v>
      </c>
      <c r="F17" s="270">
        <f>абс!F17*100/Лист1!W17</f>
        <v>31.25</v>
      </c>
      <c r="G17" s="273">
        <f>абс!G17*100/Лист1!X17</f>
        <v>33</v>
      </c>
      <c r="H17" s="271">
        <f>абс!R17*100/Лист1!W17</f>
        <v>3.5714285714285716</v>
      </c>
      <c r="I17" s="272">
        <f>абс!S17*100/Лист1!X17</f>
        <v>3</v>
      </c>
      <c r="J17" s="270">
        <f>абс!W17*100/Лист1!W17</f>
        <v>16.071428571428573</v>
      </c>
      <c r="K17" s="273">
        <f>абс!X17*100/Лист1!X17</f>
        <v>7</v>
      </c>
      <c r="L17" s="271">
        <f>абс!AC17*100/Лист1!W17</f>
        <v>4.464285714285714</v>
      </c>
      <c r="M17" s="272">
        <f>абс!AD17*100/Лист1!X17</f>
        <v>2</v>
      </c>
      <c r="N17" s="270">
        <f>абс!AE17*100/Лист1!W17</f>
        <v>9.821428571428571</v>
      </c>
      <c r="O17" s="273">
        <f>абс!AF17*100/Лист1!X17</f>
        <v>11</v>
      </c>
      <c r="P17" s="271">
        <f>абс!AG17*100/Лист1!W17</f>
        <v>6.25</v>
      </c>
      <c r="Q17" s="272">
        <f>абс!AH17*100/Лист1!X17</f>
        <v>9</v>
      </c>
      <c r="R17" s="270">
        <f>абс!AI17*100/Лист1!W17</f>
        <v>4.464285714285714</v>
      </c>
      <c r="S17" s="273">
        <f>абс!AJ17*100/Лист1!X17</f>
        <v>8</v>
      </c>
      <c r="T17" s="271">
        <f>абс!AO17*100/Лист1!W17</f>
        <v>10.714285714285714</v>
      </c>
      <c r="U17" s="272">
        <f>абс!AP17*100/Лист1!X17</f>
        <v>11</v>
      </c>
      <c r="V17" s="271">
        <f t="shared" si="0"/>
        <v>3.571428571428598</v>
      </c>
      <c r="W17" s="272">
        <f t="shared" si="1"/>
        <v>4</v>
      </c>
    </row>
    <row r="18" spans="1:23" ht="12.75">
      <c r="A18" s="283" t="s">
        <v>12</v>
      </c>
      <c r="B18" s="271">
        <f>абс!B18*100/Лист1!W18</f>
        <v>12.88659793814433</v>
      </c>
      <c r="C18" s="64">
        <f>абс!C18*100/Лист1!X18</f>
        <v>19.689119170984455</v>
      </c>
      <c r="D18" s="64">
        <f>абс!D18*100/Лист1!W18</f>
        <v>12.88659793814433</v>
      </c>
      <c r="E18" s="272">
        <f>абс!E18*100/Лист1!X18</f>
        <v>19.689119170984455</v>
      </c>
      <c r="F18" s="270">
        <f>абс!F18*100/Лист1!W18</f>
        <v>43.81443298969072</v>
      </c>
      <c r="G18" s="273">
        <f>абс!G18*100/Лист1!X18</f>
        <v>38.3419689119171</v>
      </c>
      <c r="H18" s="271">
        <f>абс!R18*100/Лист1!W18</f>
        <v>7.731958762886598</v>
      </c>
      <c r="I18" s="272">
        <f>абс!S18*100/Лист1!X18</f>
        <v>3.626943005181347</v>
      </c>
      <c r="J18" s="270">
        <f>абс!W18*100/Лист1!W18</f>
        <v>15.463917525773196</v>
      </c>
      <c r="K18" s="273">
        <f>абс!X18*100/Лист1!X18</f>
        <v>10.362694300518134</v>
      </c>
      <c r="L18" s="271">
        <f>абс!AC18*100/Лист1!W18</f>
        <v>7.216494845360825</v>
      </c>
      <c r="M18" s="272">
        <f>абс!AD18*100/Лист1!X18</f>
        <v>3.626943005181347</v>
      </c>
      <c r="N18" s="270">
        <f>абс!AE18*100/Лист1!W18</f>
        <v>3.6082474226804124</v>
      </c>
      <c r="O18" s="273">
        <f>абс!AF18*100/Лист1!X18</f>
        <v>10.880829015544041</v>
      </c>
      <c r="P18" s="271">
        <f>абс!AG18*100/Лист1!W18</f>
        <v>0</v>
      </c>
      <c r="Q18" s="272">
        <f>абс!AH18*100/Лист1!X18</f>
        <v>1.0362694300518134</v>
      </c>
      <c r="R18" s="270">
        <f>абс!AI18*100/Лист1!W18</f>
        <v>6.701030927835052</v>
      </c>
      <c r="S18" s="273">
        <f>абс!AJ18*100/Лист1!X18</f>
        <v>9.844559585492227</v>
      </c>
      <c r="T18" s="271">
        <f>абс!AO18*100/Лист1!W18</f>
        <v>0.5154639175257731</v>
      </c>
      <c r="U18" s="272">
        <f>абс!AP18*100/Лист1!X18</f>
        <v>1.0362694300518134</v>
      </c>
      <c r="V18" s="271">
        <f t="shared" si="0"/>
        <v>2.0618556701030997</v>
      </c>
      <c r="W18" s="272">
        <f t="shared" si="1"/>
        <v>1.5544041450777115</v>
      </c>
    </row>
    <row r="19" spans="1:23" ht="12.75">
      <c r="A19" s="283" t="s">
        <v>13</v>
      </c>
      <c r="B19" s="271">
        <f>абс!B19*100/Лист1!W19</f>
        <v>10.362694300518134</v>
      </c>
      <c r="C19" s="64">
        <f>абс!C19*100/Лист1!X19</f>
        <v>13.978494623655914</v>
      </c>
      <c r="D19" s="64">
        <f>абс!D19*100/Лист1!W19</f>
        <v>10.362694300518134</v>
      </c>
      <c r="E19" s="272">
        <f>абс!E19*100/Лист1!X19</f>
        <v>13.440860215053764</v>
      </c>
      <c r="F19" s="270">
        <f>абс!F19*100/Лист1!W19</f>
        <v>38.3419689119171</v>
      </c>
      <c r="G19" s="273">
        <f>абс!G19*100/Лист1!X19</f>
        <v>34.946236559139784</v>
      </c>
      <c r="H19" s="271">
        <f>абс!R19*100/Лист1!W19</f>
        <v>10.880829015544041</v>
      </c>
      <c r="I19" s="272">
        <f>абс!S19*100/Лист1!X19</f>
        <v>4.301075268817204</v>
      </c>
      <c r="J19" s="270">
        <f>абс!W19*100/Лист1!W19</f>
        <v>10.362694300518134</v>
      </c>
      <c r="K19" s="273">
        <f>абс!X19*100/Лист1!X19</f>
        <v>13.440860215053764</v>
      </c>
      <c r="L19" s="271">
        <f>абс!AC19*100/Лист1!W19</f>
        <v>3.626943005181347</v>
      </c>
      <c r="M19" s="272">
        <f>абс!AD19*100/Лист1!X19</f>
        <v>3.225806451612903</v>
      </c>
      <c r="N19" s="270">
        <f>абс!AE19*100/Лист1!W19</f>
        <v>6.217616580310881</v>
      </c>
      <c r="O19" s="273">
        <f>абс!AF19*100/Лист1!X19</f>
        <v>6.989247311827957</v>
      </c>
      <c r="P19" s="271">
        <f>абс!AG19*100/Лист1!W19</f>
        <v>8.290155440414507</v>
      </c>
      <c r="Q19" s="272">
        <f>абс!AH19*100/Лист1!X19</f>
        <v>8.064516129032258</v>
      </c>
      <c r="R19" s="270">
        <f>абс!AI19*100/Лист1!W19</f>
        <v>8.290155440414507</v>
      </c>
      <c r="S19" s="273">
        <f>абс!AJ19*100/Лист1!X19</f>
        <v>8.064516129032258</v>
      </c>
      <c r="T19" s="271">
        <f>абс!AO19*100/Лист1!W19</f>
        <v>2.5906735751295336</v>
      </c>
      <c r="U19" s="272">
        <f>абс!AP19*100/Лист1!X19</f>
        <v>3.763440860215054</v>
      </c>
      <c r="V19" s="271">
        <f t="shared" si="0"/>
        <v>1.0362694300518314</v>
      </c>
      <c r="W19" s="272">
        <f t="shared" si="1"/>
        <v>3.2258064516129252</v>
      </c>
    </row>
    <row r="20" spans="1:23" ht="12.75">
      <c r="A20" s="283" t="s">
        <v>14</v>
      </c>
      <c r="B20" s="271">
        <f>абс!B20*100/Лист1!W20</f>
        <v>15.686274509803921</v>
      </c>
      <c r="C20" s="64">
        <f>абс!C20*100/Лист1!X20</f>
        <v>12.096774193548388</v>
      </c>
      <c r="D20" s="64">
        <f>абс!D20*100/Лист1!W20</f>
        <v>15.686274509803921</v>
      </c>
      <c r="E20" s="272">
        <f>абс!E20*100/Лист1!X20</f>
        <v>12.096774193548388</v>
      </c>
      <c r="F20" s="270">
        <f>абс!F20*100/Лист1!W20</f>
        <v>44.11764705882353</v>
      </c>
      <c r="G20" s="273">
        <f>абс!G20*100/Лист1!X20</f>
        <v>37.903225806451616</v>
      </c>
      <c r="H20" s="271">
        <f>абс!R20*100/Лист1!W20</f>
        <v>5.882352941176471</v>
      </c>
      <c r="I20" s="272">
        <f>абс!S20*100/Лист1!X20</f>
        <v>6.451612903225806</v>
      </c>
      <c r="J20" s="270">
        <f>абс!W20*100/Лист1!W20</f>
        <v>6.862745098039215</v>
      </c>
      <c r="K20" s="273">
        <f>абс!X20*100/Лист1!X20</f>
        <v>13.709677419354838</v>
      </c>
      <c r="L20" s="271">
        <f>абс!AC20*100/Лист1!W20</f>
        <v>6.862745098039215</v>
      </c>
      <c r="M20" s="272">
        <f>абс!AD20*100/Лист1!X20</f>
        <v>9.67741935483871</v>
      </c>
      <c r="N20" s="270">
        <f>абс!AE20*100/Лист1!W20</f>
        <v>4.901960784313726</v>
      </c>
      <c r="O20" s="273">
        <f>абс!AF20*100/Лист1!X20</f>
        <v>8.870967741935484</v>
      </c>
      <c r="P20" s="271">
        <f>абс!AG20*100/Лист1!W20</f>
        <v>1.9607843137254901</v>
      </c>
      <c r="Q20" s="272">
        <f>абс!AH20*100/Лист1!X20</f>
        <v>0.8064516129032258</v>
      </c>
      <c r="R20" s="270">
        <f>абс!AI20*100/Лист1!W20</f>
        <v>11.764705882352942</v>
      </c>
      <c r="S20" s="273">
        <f>абс!AJ20*100/Лист1!X20</f>
        <v>7.258064516129032</v>
      </c>
      <c r="T20" s="271">
        <f>абс!AO20*100/Лист1!W20</f>
        <v>0</v>
      </c>
      <c r="U20" s="272">
        <f>абс!AP20*100/Лист1!X20</f>
        <v>1.6129032258064515</v>
      </c>
      <c r="V20" s="271">
        <f t="shared" si="0"/>
        <v>1.9607843137254974</v>
      </c>
      <c r="W20" s="272">
        <f t="shared" si="1"/>
        <v>1.6129032258064484</v>
      </c>
    </row>
    <row r="21" spans="1:23" ht="12.75">
      <c r="A21" s="283" t="s">
        <v>15</v>
      </c>
      <c r="B21" s="271">
        <f>абс!B21*100/Лист1!W21</f>
        <v>14.457831325301205</v>
      </c>
      <c r="C21" s="64">
        <f>абс!C21*100/Лист1!X21</f>
        <v>10.909090909090908</v>
      </c>
      <c r="D21" s="64">
        <f>абс!D21*100/Лист1!W21</f>
        <v>14.457831325301205</v>
      </c>
      <c r="E21" s="272">
        <f>абс!E21*100/Лист1!X21</f>
        <v>10.909090909090908</v>
      </c>
      <c r="F21" s="270">
        <f>абс!F21*100/Лист1!W21</f>
        <v>39.75903614457831</v>
      </c>
      <c r="G21" s="273">
        <f>абс!G21*100/Лист1!X21</f>
        <v>35.45454545454545</v>
      </c>
      <c r="H21" s="271">
        <f>абс!R21*100/Лист1!W21</f>
        <v>8.433734939759036</v>
      </c>
      <c r="I21" s="272">
        <f>абс!S21*100/Лист1!X21</f>
        <v>4.545454545454546</v>
      </c>
      <c r="J21" s="270">
        <f>абс!W21*100/Лист1!W21</f>
        <v>14.457831325301205</v>
      </c>
      <c r="K21" s="273">
        <f>абс!X21*100/Лист1!X21</f>
        <v>14.545454545454545</v>
      </c>
      <c r="L21" s="271">
        <f>абс!AC21*100/Лист1!W21</f>
        <v>6.024096385542169</v>
      </c>
      <c r="M21" s="272">
        <f>абс!AD21*100/Лист1!X21</f>
        <v>4.545454545454546</v>
      </c>
      <c r="N21" s="270">
        <f>абс!AE21*100/Лист1!W21</f>
        <v>6.024096385542169</v>
      </c>
      <c r="O21" s="273">
        <f>абс!AF21*100/Лист1!X21</f>
        <v>5.454545454545454</v>
      </c>
      <c r="P21" s="271">
        <f>абс!AG21*100/Лист1!W21</f>
        <v>1.2048192771084338</v>
      </c>
      <c r="Q21" s="272">
        <f>абс!AH21*100/Лист1!X21</f>
        <v>8.181818181818182</v>
      </c>
      <c r="R21" s="270">
        <f>абс!AI21*100/Лист1!W21</f>
        <v>6.024096385542169</v>
      </c>
      <c r="S21" s="273">
        <f>абс!AJ21*100/Лист1!X21</f>
        <v>9.090909090909092</v>
      </c>
      <c r="T21" s="271">
        <f>абс!AO21*100/Лист1!W21</f>
        <v>1.2048192771084338</v>
      </c>
      <c r="U21" s="272">
        <f>абс!AP21*100/Лист1!X21</f>
        <v>2.727272727272727</v>
      </c>
      <c r="V21" s="271">
        <f t="shared" si="0"/>
        <v>2.4096385542168974</v>
      </c>
      <c r="W21" s="272">
        <f t="shared" si="1"/>
        <v>4.5454545454545325</v>
      </c>
    </row>
    <row r="22" spans="1:23" ht="12.75">
      <c r="A22" s="283" t="s">
        <v>16</v>
      </c>
      <c r="B22" s="271">
        <f>абс!B22*100/Лист1!W22</f>
        <v>17.91044776119403</v>
      </c>
      <c r="C22" s="64">
        <f>абс!C22*100/Лист1!X22</f>
        <v>13.584905660377359</v>
      </c>
      <c r="D22" s="64">
        <f>абс!D22*100/Лист1!W22</f>
        <v>17.91044776119403</v>
      </c>
      <c r="E22" s="272">
        <f>абс!E22*100/Лист1!X22</f>
        <v>13.20754716981132</v>
      </c>
      <c r="F22" s="270">
        <f>абс!F22*100/Лист1!W22</f>
        <v>42.53731343283582</v>
      </c>
      <c r="G22" s="273">
        <f>абс!G22*100/Лист1!X22</f>
        <v>50.18867924528302</v>
      </c>
      <c r="H22" s="271">
        <f>абс!R22*100/Лист1!W22</f>
        <v>5.597014925373134</v>
      </c>
      <c r="I22" s="272">
        <f>абс!S22*100/Лист1!X22</f>
        <v>3.7735849056603774</v>
      </c>
      <c r="J22" s="270">
        <f>абс!W22*100/Лист1!W22</f>
        <v>9.701492537313433</v>
      </c>
      <c r="K22" s="273">
        <f>абс!X22*100/Лист1!X22</f>
        <v>12.830188679245284</v>
      </c>
      <c r="L22" s="271">
        <f>абс!AC22*100/Лист1!W22</f>
        <v>5.970149253731344</v>
      </c>
      <c r="M22" s="272">
        <f>абс!AD22*100/Лист1!X22</f>
        <v>4.150943396226415</v>
      </c>
      <c r="N22" s="270">
        <f>абс!AE22*100/Лист1!W22</f>
        <v>1.8656716417910448</v>
      </c>
      <c r="O22" s="273">
        <f>абс!AF22*100/Лист1!X22</f>
        <v>1.8867924528301887</v>
      </c>
      <c r="P22" s="271">
        <f>абс!AG22*100/Лист1!W22</f>
        <v>2.2388059701492535</v>
      </c>
      <c r="Q22" s="272">
        <f>абс!AH22*100/Лист1!X22</f>
        <v>1.8867924528301887</v>
      </c>
      <c r="R22" s="270">
        <f>абс!AI22*100/Лист1!W22</f>
        <v>9.328358208955224</v>
      </c>
      <c r="S22" s="273">
        <f>абс!AJ22*100/Лист1!X22</f>
        <v>6.7924528301886795</v>
      </c>
      <c r="T22" s="271">
        <f>абс!AO22*100/Лист1!W22</f>
        <v>1.492537313432836</v>
      </c>
      <c r="U22" s="272">
        <f>абс!AP22*100/Лист1!X22</f>
        <v>1.1320754716981132</v>
      </c>
      <c r="V22" s="271">
        <f t="shared" si="0"/>
        <v>3.358208955223887</v>
      </c>
      <c r="W22" s="272">
        <f t="shared" si="1"/>
        <v>3.773584905660371</v>
      </c>
    </row>
    <row r="23" spans="1:23" ht="12.75">
      <c r="A23" s="283" t="s">
        <v>17</v>
      </c>
      <c r="B23" s="271">
        <f>абс!B23*100/Лист1!W23</f>
        <v>12.334801762114537</v>
      </c>
      <c r="C23" s="64">
        <f>абс!C23*100/Лист1!X23</f>
        <v>14.462809917355372</v>
      </c>
      <c r="D23" s="64">
        <f>абс!D23*100/Лист1!W23</f>
        <v>11.894273127753303</v>
      </c>
      <c r="E23" s="272">
        <f>абс!E23*100/Лист1!X23</f>
        <v>14.462809917355372</v>
      </c>
      <c r="F23" s="270">
        <f>абс!F23*100/Лист1!W23</f>
        <v>30.837004405286343</v>
      </c>
      <c r="G23" s="273">
        <f>абс!G23*100/Лист1!X23</f>
        <v>26.03305785123967</v>
      </c>
      <c r="H23" s="271">
        <f>абс!R23*100/Лист1!W23</f>
        <v>1.7621145374449338</v>
      </c>
      <c r="I23" s="272">
        <f>абс!S23*100/Лист1!X23</f>
        <v>3.3057851239669422</v>
      </c>
      <c r="J23" s="270">
        <f>абс!W23*100/Лист1!W23</f>
        <v>11.013215859030836</v>
      </c>
      <c r="K23" s="273">
        <f>абс!X23*100/Лист1!X23</f>
        <v>14.87603305785124</v>
      </c>
      <c r="L23" s="271">
        <f>абс!AC23*100/Лист1!W23</f>
        <v>8.370044052863436</v>
      </c>
      <c r="M23" s="272">
        <f>абс!AD23*100/Лист1!X23</f>
        <v>5.371900826446281</v>
      </c>
      <c r="N23" s="270">
        <f>абс!AE23*100/Лист1!W23</f>
        <v>19.383259911894275</v>
      </c>
      <c r="O23" s="273">
        <f>абс!AF23*100/Лист1!X23</f>
        <v>23.96694214876033</v>
      </c>
      <c r="P23" s="271">
        <f>абс!AG23*100/Лист1!W23</f>
        <v>0</v>
      </c>
      <c r="Q23" s="272">
        <f>абс!AH23*100/Лист1!X23</f>
        <v>0</v>
      </c>
      <c r="R23" s="270">
        <f>абс!AI23*100/Лист1!W23</f>
        <v>12.775330396475772</v>
      </c>
      <c r="S23" s="273">
        <f>абс!AJ23*100/Лист1!X23</f>
        <v>8.264462809917354</v>
      </c>
      <c r="T23" s="271">
        <f>абс!AO23*100/Лист1!W23</f>
        <v>1.7621145374449338</v>
      </c>
      <c r="U23" s="272">
        <f>абс!AP23*100/Лист1!X23</f>
        <v>1.2396694214876034</v>
      </c>
      <c r="V23" s="271">
        <f t="shared" si="0"/>
        <v>1.762114537444944</v>
      </c>
      <c r="W23" s="272">
        <f t="shared" si="1"/>
        <v>2.47933884297521</v>
      </c>
    </row>
    <row r="24" spans="1:23" ht="12.75">
      <c r="A24" s="283" t="s">
        <v>18</v>
      </c>
      <c r="B24" s="271">
        <f>абс!B24*100/Лист1!W24</f>
        <v>14.444444444444445</v>
      </c>
      <c r="C24" s="64">
        <f>абс!C24*100/Лист1!X24</f>
        <v>15.714285714285714</v>
      </c>
      <c r="D24" s="64">
        <f>абс!D24*100/Лист1!W24</f>
        <v>13.88888888888889</v>
      </c>
      <c r="E24" s="272">
        <f>абс!E24*100/Лист1!X24</f>
        <v>15.714285714285714</v>
      </c>
      <c r="F24" s="270">
        <f>абс!F24*100/Лист1!W24</f>
        <v>40.55555555555556</v>
      </c>
      <c r="G24" s="273">
        <f>абс!G24*100/Лист1!X24</f>
        <v>48.095238095238095</v>
      </c>
      <c r="H24" s="271">
        <f>абс!R24*100/Лист1!W24</f>
        <v>3.888888888888889</v>
      </c>
      <c r="I24" s="272">
        <f>абс!S24*100/Лист1!X24</f>
        <v>5.238095238095238</v>
      </c>
      <c r="J24" s="270">
        <f>абс!W24*100/Лист1!W24</f>
        <v>11.11111111111111</v>
      </c>
      <c r="K24" s="273">
        <f>абс!X24*100/Лист1!X24</f>
        <v>10.476190476190476</v>
      </c>
      <c r="L24" s="271">
        <f>абс!AC24*100/Лист1!W24</f>
        <v>5</v>
      </c>
      <c r="M24" s="272">
        <f>абс!AD24*100/Лист1!X24</f>
        <v>6.190476190476191</v>
      </c>
      <c r="N24" s="270">
        <f>абс!AE24*100/Лист1!W24</f>
        <v>1.6666666666666667</v>
      </c>
      <c r="O24" s="273">
        <f>абс!AF24*100/Лист1!X24</f>
        <v>0</v>
      </c>
      <c r="P24" s="271">
        <f>абс!AG24*100/Лист1!W24</f>
        <v>2.2222222222222223</v>
      </c>
      <c r="Q24" s="272">
        <f>абс!AH24*100/Лист1!X24</f>
        <v>0.47619047619047616</v>
      </c>
      <c r="R24" s="270">
        <f>абс!AI24*100/Лист1!W24</f>
        <v>12.222222222222221</v>
      </c>
      <c r="S24" s="273">
        <f>абс!AJ24*100/Лист1!X24</f>
        <v>8.095238095238095</v>
      </c>
      <c r="T24" s="271">
        <f>абс!AO24*100/Лист1!W24</f>
        <v>5.555555555555555</v>
      </c>
      <c r="U24" s="272">
        <f>абс!AP24*100/Лист1!X24</f>
        <v>1.9047619047619047</v>
      </c>
      <c r="V24" s="271">
        <f t="shared" si="0"/>
        <v>3.3333333333333286</v>
      </c>
      <c r="W24" s="272">
        <f t="shared" si="1"/>
        <v>3.809523809523796</v>
      </c>
    </row>
    <row r="25" spans="1:23" ht="12.75">
      <c r="A25" s="283" t="s">
        <v>19</v>
      </c>
      <c r="B25" s="271">
        <f>абс!B25*100/Лист1!W25</f>
        <v>14.563106796116505</v>
      </c>
      <c r="C25" s="64">
        <f>абс!C25*100/Лист1!X25</f>
        <v>18.095238095238095</v>
      </c>
      <c r="D25" s="64">
        <f>абс!D25*100/Лист1!W25</f>
        <v>14.563106796116505</v>
      </c>
      <c r="E25" s="272">
        <f>абс!E25*100/Лист1!X25</f>
        <v>18.095238095238095</v>
      </c>
      <c r="F25" s="270">
        <f>абс!F25*100/Лист1!W25</f>
        <v>41.74757281553398</v>
      </c>
      <c r="G25" s="273">
        <f>абс!G25*100/Лист1!X25</f>
        <v>30.476190476190474</v>
      </c>
      <c r="H25" s="271">
        <f>абс!R25*100/Лист1!W25</f>
        <v>3.883495145631068</v>
      </c>
      <c r="I25" s="272">
        <f>абс!S25*100/Лист1!X25</f>
        <v>5.714285714285714</v>
      </c>
      <c r="J25" s="270">
        <f>абс!W25*100/Лист1!W25</f>
        <v>18.446601941747574</v>
      </c>
      <c r="K25" s="273">
        <f>абс!X25*100/Лист1!X25</f>
        <v>12.380952380952381</v>
      </c>
      <c r="L25" s="271">
        <f>абс!AC25*100/Лист1!W25</f>
        <v>3.883495145631068</v>
      </c>
      <c r="M25" s="272">
        <f>абс!AD25*100/Лист1!X25</f>
        <v>9.523809523809524</v>
      </c>
      <c r="N25" s="270">
        <f>абс!AE25*100/Лист1!W25</f>
        <v>0</v>
      </c>
      <c r="O25" s="273">
        <f>абс!AF25*100/Лист1!X25</f>
        <v>0.9523809523809523</v>
      </c>
      <c r="P25" s="271">
        <f>абс!AG25*100/Лист1!W25</f>
        <v>4.854368932038835</v>
      </c>
      <c r="Q25" s="272">
        <f>абс!AH25*100/Лист1!X25</f>
        <v>11.428571428571429</v>
      </c>
      <c r="R25" s="270">
        <f>абс!AI25*100/Лист1!W25</f>
        <v>7.766990291262136</v>
      </c>
      <c r="S25" s="273">
        <f>абс!AJ25*100/Лист1!X25</f>
        <v>6.666666666666667</v>
      </c>
      <c r="T25" s="271">
        <f>абс!AO25*100/Лист1!W25</f>
        <v>1.941747572815534</v>
      </c>
      <c r="U25" s="272">
        <f>абс!AP25*100/Лист1!X25</f>
        <v>0.9523809523809523</v>
      </c>
      <c r="V25" s="271">
        <f t="shared" si="0"/>
        <v>2.9126213592233086</v>
      </c>
      <c r="W25" s="272">
        <f t="shared" si="1"/>
        <v>3.80952380952381</v>
      </c>
    </row>
    <row r="26" spans="1:23" ht="12.75">
      <c r="A26" s="283" t="s">
        <v>20</v>
      </c>
      <c r="B26" s="271">
        <f>абс!B26*100/Лист1!W26</f>
        <v>13.47517730496454</v>
      </c>
      <c r="C26" s="64">
        <f>абс!C26*100/Лист1!X26</f>
        <v>17.05426356589147</v>
      </c>
      <c r="D26" s="64">
        <f>абс!D26*100/Лист1!W26</f>
        <v>12.056737588652481</v>
      </c>
      <c r="E26" s="272">
        <f>абс!E26*100/Лист1!X26</f>
        <v>17.05426356589147</v>
      </c>
      <c r="F26" s="270">
        <f>абс!F26*100/Лист1!W26</f>
        <v>42.5531914893617</v>
      </c>
      <c r="G26" s="273">
        <f>абс!G26*100/Лист1!X26</f>
        <v>35.65891472868217</v>
      </c>
      <c r="H26" s="271">
        <f>абс!R26*100/Лист1!W26</f>
        <v>4.25531914893617</v>
      </c>
      <c r="I26" s="272">
        <f>абс!S26*100/Лист1!X26</f>
        <v>6.976744186046512</v>
      </c>
      <c r="J26" s="270">
        <f>абс!W26*100/Лист1!W26</f>
        <v>11.347517730496454</v>
      </c>
      <c r="K26" s="273">
        <f>абс!X26*100/Лист1!X26</f>
        <v>10.077519379844961</v>
      </c>
      <c r="L26" s="271">
        <f>абс!AC26*100/Лист1!W26</f>
        <v>7.801418439716312</v>
      </c>
      <c r="M26" s="272">
        <f>абс!AD26*100/Лист1!X26</f>
        <v>13.953488372093023</v>
      </c>
      <c r="N26" s="270">
        <f>абс!AE26*100/Лист1!W26</f>
        <v>7.801418439716312</v>
      </c>
      <c r="O26" s="273">
        <f>абс!AF26*100/Лист1!X26</f>
        <v>3.10077519379845</v>
      </c>
      <c r="P26" s="271">
        <f>абс!AG26*100/Лист1!W26</f>
        <v>0</v>
      </c>
      <c r="Q26" s="272">
        <f>абс!AH26*100/Лист1!X26</f>
        <v>0</v>
      </c>
      <c r="R26" s="270">
        <f>абс!AI26*100/Лист1!W26</f>
        <v>7.092198581560283</v>
      </c>
      <c r="S26" s="273">
        <f>абс!AJ26*100/Лист1!X26</f>
        <v>7.751937984496124</v>
      </c>
      <c r="T26" s="271">
        <f>абс!AO26*100/Лист1!W26</f>
        <v>4.25531914893617</v>
      </c>
      <c r="U26" s="272">
        <f>абс!AP26*100/Лист1!X26</f>
        <v>3.875968992248062</v>
      </c>
      <c r="V26" s="271">
        <f t="shared" si="0"/>
        <v>1.418439716312065</v>
      </c>
      <c r="W26" s="272">
        <f t="shared" si="1"/>
        <v>1.5503875968992276</v>
      </c>
    </row>
    <row r="27" spans="1:23" ht="12.75">
      <c r="A27" s="283" t="s">
        <v>21</v>
      </c>
      <c r="B27" s="271">
        <f>абс!B27*100/Лист1!W27</f>
        <v>11.254019292604502</v>
      </c>
      <c r="C27" s="64">
        <f>абс!C27*100/Лист1!X27</f>
        <v>16.614420062695924</v>
      </c>
      <c r="D27" s="64">
        <f>абс!D27*100/Лист1!W27</f>
        <v>10.610932475884244</v>
      </c>
      <c r="E27" s="272">
        <f>абс!E27*100/Лист1!X27</f>
        <v>16.614420062695924</v>
      </c>
      <c r="F27" s="270">
        <f>абс!F27*100/Лист1!W27</f>
        <v>35.048231511254016</v>
      </c>
      <c r="G27" s="273">
        <f>абс!G27*100/Лист1!X27</f>
        <v>37.61755485893417</v>
      </c>
      <c r="H27" s="271">
        <f>абс!R27*100/Лист1!W27</f>
        <v>5.144694533762058</v>
      </c>
      <c r="I27" s="272">
        <f>абс!S27*100/Лист1!X27</f>
        <v>5.329153605015674</v>
      </c>
      <c r="J27" s="270">
        <f>абс!W27*100/Лист1!W27</f>
        <v>14.14790996784566</v>
      </c>
      <c r="K27" s="273">
        <f>абс!X27*100/Лист1!X27</f>
        <v>11.285266457680251</v>
      </c>
      <c r="L27" s="271">
        <f>абс!AC27*100/Лист1!W27</f>
        <v>3.536977491961415</v>
      </c>
      <c r="M27" s="272">
        <f>абс!AD27*100/Лист1!X27</f>
        <v>3.4482758620689653</v>
      </c>
      <c r="N27" s="270">
        <f>абс!AE27*100/Лист1!W27</f>
        <v>16.39871382636656</v>
      </c>
      <c r="O27" s="273">
        <f>абс!AF27*100/Лист1!X27</f>
        <v>8.77742946708464</v>
      </c>
      <c r="P27" s="271">
        <f>абс!AG27*100/Лист1!W27</f>
        <v>0.9646302250803859</v>
      </c>
      <c r="Q27" s="272">
        <f>абс!AH27*100/Лист1!X27</f>
        <v>0.9404388714733543</v>
      </c>
      <c r="R27" s="270">
        <f>абс!AI27*100/Лист1!W27</f>
        <v>9.003215434083602</v>
      </c>
      <c r="S27" s="273">
        <f>абс!AJ27*100/Лист1!X27</f>
        <v>9.404388714733543</v>
      </c>
      <c r="T27" s="271">
        <f>абс!AO27*100/Лист1!W27</f>
        <v>0.9646302250803859</v>
      </c>
      <c r="U27" s="272">
        <f>абс!AP27*100/Лист1!X27</f>
        <v>0.9404388714733543</v>
      </c>
      <c r="V27" s="271">
        <f t="shared" si="0"/>
        <v>3.536977491961423</v>
      </c>
      <c r="W27" s="272">
        <f t="shared" si="1"/>
        <v>5.642633228840111</v>
      </c>
    </row>
    <row r="28" spans="1:23" ht="12.75">
      <c r="A28" s="283" t="s">
        <v>22</v>
      </c>
      <c r="B28" s="271">
        <f>абс!B28*100/Лист1!W28</f>
        <v>16.025641025641026</v>
      </c>
      <c r="C28" s="64">
        <f>абс!C28*100/Лист1!X28</f>
        <v>9.433962264150944</v>
      </c>
      <c r="D28" s="64">
        <f>абс!D28*100/Лист1!W28</f>
        <v>16.025641025641026</v>
      </c>
      <c r="E28" s="272">
        <f>абс!E28*100/Лист1!X28</f>
        <v>9.433962264150944</v>
      </c>
      <c r="F28" s="270">
        <f>абс!F28*100/Лист1!W28</f>
        <v>25</v>
      </c>
      <c r="G28" s="273">
        <f>абс!G28*100/Лист1!X28</f>
        <v>33.9622641509434</v>
      </c>
      <c r="H28" s="271">
        <f>абс!R28*100/Лист1!W28</f>
        <v>3.2051282051282053</v>
      </c>
      <c r="I28" s="272">
        <f>абс!S28*100/Лист1!X28</f>
        <v>3.1446540880503147</v>
      </c>
      <c r="J28" s="270">
        <f>абс!W28*100/Лист1!W28</f>
        <v>8.333333333333334</v>
      </c>
      <c r="K28" s="273">
        <f>абс!X28*100/Лист1!X28</f>
        <v>10.062893081761006</v>
      </c>
      <c r="L28" s="271">
        <f>абс!AC28*100/Лист1!W28</f>
        <v>9.615384615384615</v>
      </c>
      <c r="M28" s="272">
        <f>абс!AD28*100/Лист1!X28</f>
        <v>2.5157232704402515</v>
      </c>
      <c r="N28" s="270">
        <f>абс!AE28*100/Лист1!W28</f>
        <v>15.384615384615385</v>
      </c>
      <c r="O28" s="273">
        <f>абс!AF28*100/Лист1!X28</f>
        <v>18.238993710691823</v>
      </c>
      <c r="P28" s="271">
        <f>абс!AG28*100/Лист1!W28</f>
        <v>7.051282051282051</v>
      </c>
      <c r="Q28" s="272">
        <f>абс!AH28*100/Лист1!X28</f>
        <v>5.660377358490566</v>
      </c>
      <c r="R28" s="270">
        <f>абс!AI28*100/Лист1!W28</f>
        <v>7.051282051282051</v>
      </c>
      <c r="S28" s="273">
        <f>абс!AJ28*100/Лист1!X28</f>
        <v>9.433962264150944</v>
      </c>
      <c r="T28" s="271">
        <f>абс!AO28*100/Лист1!W28</f>
        <v>3.2051282051282053</v>
      </c>
      <c r="U28" s="272">
        <f>абс!AP28*100/Лист1!X28</f>
        <v>3.1446540880503147</v>
      </c>
      <c r="V28" s="271">
        <f t="shared" si="0"/>
        <v>5.128205128205138</v>
      </c>
      <c r="W28" s="272">
        <f t="shared" si="1"/>
        <v>4.402515723270426</v>
      </c>
    </row>
    <row r="29" spans="1:23" ht="12.75">
      <c r="A29" s="283" t="s">
        <v>23</v>
      </c>
      <c r="B29" s="271">
        <f>абс!B29*100/Лист1!W29</f>
        <v>15.652173913043478</v>
      </c>
      <c r="C29" s="64">
        <f>абс!C29*100/Лист1!X29</f>
        <v>15.238095238095237</v>
      </c>
      <c r="D29" s="64">
        <f>абс!D29*100/Лист1!W29</f>
        <v>15.652173913043478</v>
      </c>
      <c r="E29" s="272">
        <f>абс!E29*100/Лист1!X29</f>
        <v>15.238095238095237</v>
      </c>
      <c r="F29" s="270">
        <f>абс!F29*100/Лист1!W29</f>
        <v>45.21739130434783</v>
      </c>
      <c r="G29" s="273">
        <f>абс!G29*100/Лист1!X29</f>
        <v>31.428571428571427</v>
      </c>
      <c r="H29" s="271">
        <f>абс!R29*100/Лист1!W29</f>
        <v>7.826086956521739</v>
      </c>
      <c r="I29" s="272">
        <f>абс!S29*100/Лист1!X29</f>
        <v>3.8095238095238093</v>
      </c>
      <c r="J29" s="270">
        <f>абс!W29*100/Лист1!W29</f>
        <v>12.173913043478262</v>
      </c>
      <c r="K29" s="273">
        <f>абс!X29*100/Лист1!X29</f>
        <v>16.19047619047619</v>
      </c>
      <c r="L29" s="271">
        <f>абс!AC29*100/Лист1!W29</f>
        <v>9.565217391304348</v>
      </c>
      <c r="M29" s="272">
        <f>абс!AD29*100/Лист1!X29</f>
        <v>7.619047619047619</v>
      </c>
      <c r="N29" s="270">
        <f>абс!AE29*100/Лист1!W29</f>
        <v>0</v>
      </c>
      <c r="O29" s="273">
        <f>абс!AF29*100/Лист1!X29</f>
        <v>1.9047619047619047</v>
      </c>
      <c r="P29" s="271">
        <f>абс!AG29*100/Лист1!W29</f>
        <v>0.8695652173913043</v>
      </c>
      <c r="Q29" s="272">
        <f>абс!AH29*100/Лист1!X29</f>
        <v>3.8095238095238093</v>
      </c>
      <c r="R29" s="270">
        <f>абс!AI29*100/Лист1!W29</f>
        <v>4.3478260869565215</v>
      </c>
      <c r="S29" s="273">
        <f>абс!AJ29*100/Лист1!X29</f>
        <v>15.238095238095237</v>
      </c>
      <c r="T29" s="271">
        <f>абс!AO29*100/Лист1!W29</f>
        <v>1.7391304347826086</v>
      </c>
      <c r="U29" s="272">
        <f>абс!AP29*100/Лист1!X29</f>
        <v>1.9047619047619047</v>
      </c>
      <c r="V29" s="271">
        <f t="shared" si="0"/>
        <v>2.608695652173921</v>
      </c>
      <c r="W29" s="272">
        <f t="shared" si="1"/>
        <v>2.8571428571428754</v>
      </c>
    </row>
    <row r="30" spans="1:23" ht="12.75">
      <c r="A30" s="283" t="s">
        <v>24</v>
      </c>
      <c r="B30" s="271">
        <f>абс!B30*100/Лист1!W30</f>
        <v>11.320754716981131</v>
      </c>
      <c r="C30" s="64">
        <f>абс!C30*100/Лист1!X30</f>
        <v>9.473684210526315</v>
      </c>
      <c r="D30" s="64">
        <f>абс!D30*100/Лист1!W30</f>
        <v>11.320754716981131</v>
      </c>
      <c r="E30" s="272">
        <f>абс!E30*100/Лист1!X30</f>
        <v>9.473684210526315</v>
      </c>
      <c r="F30" s="270">
        <f>абс!F30*100/Лист1!W30</f>
        <v>38.20754716981132</v>
      </c>
      <c r="G30" s="273">
        <f>абс!G30*100/Лист1!X30</f>
        <v>39.473684210526315</v>
      </c>
      <c r="H30" s="271">
        <f>абс!R30*100/Лист1!W30</f>
        <v>5.660377358490566</v>
      </c>
      <c r="I30" s="272">
        <f>абс!S30*100/Лист1!X30</f>
        <v>5.7894736842105265</v>
      </c>
      <c r="J30" s="270">
        <f>абс!W30*100/Лист1!W30</f>
        <v>10.377358490566039</v>
      </c>
      <c r="K30" s="273">
        <f>абс!X30*100/Лист1!X30</f>
        <v>11.052631578947368</v>
      </c>
      <c r="L30" s="271">
        <f>абс!AC30*100/Лист1!W30</f>
        <v>4.716981132075472</v>
      </c>
      <c r="M30" s="272">
        <f>абс!AD30*100/Лист1!X30</f>
        <v>5.7894736842105265</v>
      </c>
      <c r="N30" s="270">
        <f>абс!AE30*100/Лист1!W30</f>
        <v>8.962264150943396</v>
      </c>
      <c r="O30" s="273">
        <f>абс!AF30*100/Лист1!X30</f>
        <v>4.7368421052631575</v>
      </c>
      <c r="P30" s="271">
        <f>абс!AG30*100/Лист1!W30</f>
        <v>1.4150943396226414</v>
      </c>
      <c r="Q30" s="272">
        <f>абс!AH30*100/Лист1!X30</f>
        <v>7.368421052631579</v>
      </c>
      <c r="R30" s="270">
        <f>абс!AI30*100/Лист1!W30</f>
        <v>5.660377358490566</v>
      </c>
      <c r="S30" s="273">
        <f>абс!AJ30*100/Лист1!X30</f>
        <v>9.473684210526315</v>
      </c>
      <c r="T30" s="271">
        <f>абс!AO30*100/Лист1!W30</f>
        <v>4.716981132075472</v>
      </c>
      <c r="U30" s="272">
        <f>абс!AP30*100/Лист1!X30</f>
        <v>4.2105263157894735</v>
      </c>
      <c r="V30" s="271">
        <f t="shared" si="0"/>
        <v>8.962264150943398</v>
      </c>
      <c r="W30" s="272">
        <f t="shared" si="1"/>
        <v>2.631578947368439</v>
      </c>
    </row>
    <row r="31" spans="1:23" ht="12.75">
      <c r="A31" s="283" t="s">
        <v>25</v>
      </c>
      <c r="B31" s="271">
        <f>абс!B31*100/Лист1!W31</f>
        <v>14.788732394366198</v>
      </c>
      <c r="C31" s="64">
        <f>абс!C31*100/Лист1!X31</f>
        <v>10.828025477707007</v>
      </c>
      <c r="D31" s="64">
        <f>абс!D31*100/Лист1!W31</f>
        <v>14.084507042253522</v>
      </c>
      <c r="E31" s="272">
        <f>абс!E31*100/Лист1!X31</f>
        <v>10.828025477707007</v>
      </c>
      <c r="F31" s="270">
        <f>абс!F31*100/Лист1!W31</f>
        <v>47.183098591549296</v>
      </c>
      <c r="G31" s="273">
        <f>абс!G31*100/Лист1!X31</f>
        <v>43.94904458598726</v>
      </c>
      <c r="H31" s="271">
        <f>абс!R31*100/Лист1!W31</f>
        <v>3.5211267605633805</v>
      </c>
      <c r="I31" s="272">
        <f>абс!S31*100/Лист1!X31</f>
        <v>1.2738853503184713</v>
      </c>
      <c r="J31" s="270">
        <f>абс!W31*100/Лист1!W31</f>
        <v>16.197183098591548</v>
      </c>
      <c r="K31" s="273">
        <f>абс!X31*100/Лист1!X31</f>
        <v>16.56050955414013</v>
      </c>
      <c r="L31" s="271">
        <f>абс!AC31*100/Лист1!W31</f>
        <v>6.338028169014085</v>
      </c>
      <c r="M31" s="272">
        <f>абс!AD31*100/Лист1!X31</f>
        <v>11.464968152866241</v>
      </c>
      <c r="N31" s="270">
        <f>абс!AE31*100/Лист1!W31</f>
        <v>0</v>
      </c>
      <c r="O31" s="273">
        <f>абс!AF31*100/Лист1!X31</f>
        <v>1.910828025477707</v>
      </c>
      <c r="P31" s="271">
        <f>абс!AG31*100/Лист1!W31</f>
        <v>0</v>
      </c>
      <c r="Q31" s="272">
        <f>абс!AH31*100/Лист1!X31</f>
        <v>0.6369426751592356</v>
      </c>
      <c r="R31" s="270">
        <f>абс!AI31*100/Лист1!W31</f>
        <v>9.859154929577464</v>
      </c>
      <c r="S31" s="273">
        <f>абс!AJ31*100/Лист1!X31</f>
        <v>10.828025477707007</v>
      </c>
      <c r="T31" s="271">
        <f>абс!AO31*100/Лист1!W31</f>
        <v>0.704225352112676</v>
      </c>
      <c r="U31" s="272">
        <f>абс!AP31*100/Лист1!X31</f>
        <v>1.910828025477707</v>
      </c>
      <c r="V31" s="271">
        <f t="shared" si="0"/>
        <v>1.408450704225345</v>
      </c>
      <c r="W31" s="272">
        <f t="shared" si="1"/>
        <v>0.6369426751592329</v>
      </c>
    </row>
    <row r="32" spans="1:23" ht="12.75">
      <c r="A32" s="283" t="s">
        <v>27</v>
      </c>
      <c r="B32" s="271">
        <f>абс!B33*100/Лист1!W32</f>
        <v>15.464794724526696</v>
      </c>
      <c r="C32" s="64">
        <f>абс!C33*100/Лист1!X32</f>
        <v>16.945256999582114</v>
      </c>
      <c r="D32" s="64">
        <f>абс!D33*100/Лист1!W32</f>
        <v>15.230801957030419</v>
      </c>
      <c r="E32" s="272">
        <f>абс!E33*100/Лист1!X32</f>
        <v>16.819891349770163</v>
      </c>
      <c r="F32" s="270">
        <f>абс!F33*100/Лист1!W32</f>
        <v>52.24420336098702</v>
      </c>
      <c r="G32" s="273">
        <f>абс!G33*100/Лист1!X32</f>
        <v>50.14625992478061</v>
      </c>
      <c r="H32" s="271">
        <f>абс!R33*100/Лист1!W32</f>
        <v>3.8502446288023826</v>
      </c>
      <c r="I32" s="272">
        <f>абс!S33*100/Лист1!X32</f>
        <v>3.196824070204764</v>
      </c>
      <c r="J32" s="270">
        <f>абс!W33*100/Лист1!W32</f>
        <v>8.359923420548819</v>
      </c>
      <c r="K32" s="273">
        <f>абс!X33*100/Лист1!X32</f>
        <v>6.999582114500627</v>
      </c>
      <c r="L32" s="271">
        <f>абс!AC33*100/Лист1!W32</f>
        <v>6.551797489895767</v>
      </c>
      <c r="M32" s="272">
        <f>абс!AD33*100/Лист1!X32</f>
        <v>6.163811115754283</v>
      </c>
      <c r="N32" s="270">
        <f>абс!AE33*100/Лист1!W32</f>
        <v>3.6800680706232716</v>
      </c>
      <c r="O32" s="273">
        <f>абс!AF33*100/Лист1!X32</f>
        <v>4.638529043042206</v>
      </c>
      <c r="P32" s="271">
        <f>абс!AG33*100/Лист1!W32</f>
        <v>0.723250372261221</v>
      </c>
      <c r="Q32" s="272">
        <f>абс!AH33*100/Лист1!X32</f>
        <v>0.8566652737150021</v>
      </c>
      <c r="R32" s="270">
        <f>абс!AI33*100/Лист1!W32</f>
        <v>4.403318442884492</v>
      </c>
      <c r="S32" s="273">
        <f>абс!AJ33*100/Лист1!X32</f>
        <v>5.829502716255746</v>
      </c>
      <c r="T32" s="271">
        <f>абс!AO33*100/Лист1!W32</f>
        <v>1.595405232929164</v>
      </c>
      <c r="U32" s="272">
        <f>абс!AP33*100/Лист1!X32</f>
        <v>1.5043877977434184</v>
      </c>
      <c r="V32" s="271">
        <f t="shared" si="0"/>
        <v>3.1269942565411526</v>
      </c>
      <c r="W32" s="272">
        <f t="shared" si="1"/>
        <v>3.7191809444212254</v>
      </c>
    </row>
    <row r="33" spans="1:23" ht="12.75">
      <c r="A33" s="283" t="s">
        <v>28</v>
      </c>
      <c r="B33" s="271">
        <f>абс!B34*100/Лист1!W33</f>
        <v>12.029161603888214</v>
      </c>
      <c r="C33" s="64">
        <f>абс!C34*100/Лист1!X33</f>
        <v>14.338235294117647</v>
      </c>
      <c r="D33" s="64">
        <f>абс!D34*100/Лист1!W33</f>
        <v>11.907654921020656</v>
      </c>
      <c r="E33" s="272">
        <f>абс!E34*100/Лист1!X33</f>
        <v>14.215686274509803</v>
      </c>
      <c r="F33" s="270">
        <f>абс!F34*100/Лист1!W33</f>
        <v>38.03159173754557</v>
      </c>
      <c r="G33" s="273">
        <f>абс!G34*100/Лист1!X33</f>
        <v>40.44117647058823</v>
      </c>
      <c r="H33" s="271">
        <f>абс!R34*100/Лист1!W33</f>
        <v>3.402187120291616</v>
      </c>
      <c r="I33" s="272">
        <f>абс!S34*100/Лист1!X33</f>
        <v>2.696078431372549</v>
      </c>
      <c r="J33" s="270">
        <f>абс!W34*100/Лист1!W33</f>
        <v>9.720534629404618</v>
      </c>
      <c r="K33" s="273">
        <f>абс!X34*100/Лист1!X33</f>
        <v>7.4754901960784315</v>
      </c>
      <c r="L33" s="271">
        <f>абс!AC34*100/Лист1!W33</f>
        <v>8.869987849331713</v>
      </c>
      <c r="M33" s="272">
        <f>абс!AD34*100/Лист1!X33</f>
        <v>7.720588235294118</v>
      </c>
      <c r="N33" s="270">
        <f>абс!AE34*100/Лист1!W33</f>
        <v>17.496962332928312</v>
      </c>
      <c r="O33" s="273">
        <f>абс!AF34*100/Лист1!X33</f>
        <v>14.093137254901961</v>
      </c>
      <c r="P33" s="271">
        <f>абс!AG34*100/Лист1!W33</f>
        <v>1.8226002430133657</v>
      </c>
      <c r="Q33" s="272">
        <f>абс!AH34*100/Лист1!X33</f>
        <v>0.8578431372549019</v>
      </c>
      <c r="R33" s="270">
        <f>абс!AI34*100/Лист1!W33</f>
        <v>2.4301336573511545</v>
      </c>
      <c r="S33" s="273">
        <f>абс!AJ34*100/Лист1!X33</f>
        <v>4.779411764705882</v>
      </c>
      <c r="T33" s="271">
        <f>абс!AO34*100/Лист1!W33</f>
        <v>2.551640340218712</v>
      </c>
      <c r="U33" s="272">
        <f>абс!AP34*100/Лист1!X33</f>
        <v>2.9411764705882355</v>
      </c>
      <c r="V33" s="271">
        <f t="shared" si="0"/>
        <v>3.645200486026738</v>
      </c>
      <c r="W33" s="272">
        <f t="shared" si="1"/>
        <v>4.656862745098053</v>
      </c>
    </row>
    <row r="34" spans="1:23" ht="12.75">
      <c r="A34" s="283" t="s">
        <v>29</v>
      </c>
      <c r="B34" s="271">
        <f>абс!B35*100/Лист1!W34</f>
        <v>12.810945273631841</v>
      </c>
      <c r="C34" s="64">
        <f>абс!C35*100/Лист1!X34</f>
        <v>12.005108556832695</v>
      </c>
      <c r="D34" s="64">
        <f>абс!D35*100/Лист1!W34</f>
        <v>12.562189054726367</v>
      </c>
      <c r="E34" s="272">
        <f>абс!E35*100/Лист1!X34</f>
        <v>12.005108556832695</v>
      </c>
      <c r="F34" s="270">
        <f>абс!F35*100/Лист1!W34</f>
        <v>42.53731343283582</v>
      </c>
      <c r="G34" s="273">
        <f>абс!G35*100/Лист1!X34</f>
        <v>44.18901660280971</v>
      </c>
      <c r="H34" s="271">
        <f>абс!R35*100/Лист1!W34</f>
        <v>3.6069651741293534</v>
      </c>
      <c r="I34" s="272">
        <f>абс!S35*100/Лист1!X34</f>
        <v>3.3205619412515963</v>
      </c>
      <c r="J34" s="270">
        <f>абс!W35*100/Лист1!W34</f>
        <v>8.582089552238806</v>
      </c>
      <c r="K34" s="273">
        <f>абс!X35*100/Лист1!X34</f>
        <v>7.918263090676883</v>
      </c>
      <c r="L34" s="271">
        <f>абс!AC35*100/Лист1!W34</f>
        <v>9.328358208955224</v>
      </c>
      <c r="M34" s="272">
        <f>абс!AD35*100/Лист1!X34</f>
        <v>7.0242656449553005</v>
      </c>
      <c r="N34" s="270">
        <f>абс!AE35*100/Лист1!W34</f>
        <v>1.9900497512437811</v>
      </c>
      <c r="O34" s="273">
        <f>абс!AF35*100/Лист1!X34</f>
        <v>2.426564495530013</v>
      </c>
      <c r="P34" s="271">
        <f>абс!AG35*100/Лист1!W34</f>
        <v>5.223880597014926</v>
      </c>
      <c r="Q34" s="272">
        <f>абс!AH35*100/Лист1!X34</f>
        <v>4.725415070242656</v>
      </c>
      <c r="R34" s="270">
        <f>абс!AI35*100/Лист1!W34</f>
        <v>6.840796019900497</v>
      </c>
      <c r="S34" s="273">
        <f>абс!AJ35*100/Лист1!X34</f>
        <v>9.450830140485312</v>
      </c>
      <c r="T34" s="271">
        <f>абс!AO35*100/Лист1!W34</f>
        <v>5.472636815920398</v>
      </c>
      <c r="U34" s="272">
        <f>абс!AP35*100/Лист1!X34</f>
        <v>3.3205619412515963</v>
      </c>
      <c r="V34" s="271">
        <f t="shared" si="0"/>
        <v>3.606965174129357</v>
      </c>
      <c r="W34" s="272">
        <f t="shared" si="1"/>
        <v>5.619412515964228</v>
      </c>
    </row>
    <row r="35" spans="1:23" ht="12.75">
      <c r="A35" s="283" t="s">
        <v>30</v>
      </c>
      <c r="B35" s="271">
        <f>абс!B36*100/Лист1!W35</f>
        <v>12.16931216931217</v>
      </c>
      <c r="C35" s="64">
        <f>абс!C36*100/Лист1!X35</f>
        <v>13.414634146341463</v>
      </c>
      <c r="D35" s="64">
        <f>абс!D36*100/Лист1!W35</f>
        <v>11.640211640211641</v>
      </c>
      <c r="E35" s="272">
        <f>абс!E36*100/Лист1!X35</f>
        <v>13.109756097560975</v>
      </c>
      <c r="F35" s="270">
        <f>абс!F36*100/Лист1!W35</f>
        <v>47.08994708994709</v>
      </c>
      <c r="G35" s="273">
        <f>абс!G36*100/Лист1!X35</f>
        <v>35.36585365853659</v>
      </c>
      <c r="H35" s="271">
        <f>абс!R36*100/Лист1!W35</f>
        <v>1.8518518518518519</v>
      </c>
      <c r="I35" s="272">
        <f>абс!S36*100/Лист1!X35</f>
        <v>1.524390243902439</v>
      </c>
      <c r="J35" s="270">
        <f>абс!W36*100/Лист1!W35</f>
        <v>6.613756613756614</v>
      </c>
      <c r="K35" s="273">
        <f>абс!X36*100/Лист1!X35</f>
        <v>7.317073170731708</v>
      </c>
      <c r="L35" s="271">
        <f>абс!AC36*100/Лист1!W35</f>
        <v>7.407407407407407</v>
      </c>
      <c r="M35" s="272">
        <f>абс!AD36*100/Лист1!X35</f>
        <v>7.317073170731708</v>
      </c>
      <c r="N35" s="270">
        <f>абс!AE36*100/Лист1!W35</f>
        <v>14.55026455026455</v>
      </c>
      <c r="O35" s="273">
        <f>абс!AF36*100/Лист1!X35</f>
        <v>27.134146341463413</v>
      </c>
      <c r="P35" s="271">
        <f>абс!AG36*100/Лист1!W35</f>
        <v>0.26455026455026454</v>
      </c>
      <c r="Q35" s="272">
        <f>абс!AH36*100/Лист1!X35</f>
        <v>0</v>
      </c>
      <c r="R35" s="270">
        <f>абс!AI36*100/Лист1!W35</f>
        <v>6.613756613756614</v>
      </c>
      <c r="S35" s="273">
        <f>абс!AJ36*100/Лист1!X35</f>
        <v>6.402439024390244</v>
      </c>
      <c r="T35" s="271">
        <f>абс!AO36*100/Лист1!W35</f>
        <v>1.5873015873015872</v>
      </c>
      <c r="U35" s="272">
        <f>абс!AP36*100/Лист1!X35</f>
        <v>0.6097560975609756</v>
      </c>
      <c r="V35" s="271">
        <f t="shared" si="0"/>
        <v>1.8518518518518619</v>
      </c>
      <c r="W35" s="272">
        <f t="shared" si="1"/>
        <v>0.91463414634147</v>
      </c>
    </row>
    <row r="36" spans="1:23" ht="12.75">
      <c r="A36" s="283" t="s">
        <v>31</v>
      </c>
      <c r="B36" s="276">
        <f>абс!B37*100/Лист1!W36</f>
        <v>16.352941176470587</v>
      </c>
      <c r="C36" s="275">
        <f>абс!C37*100/Лист1!X36</f>
        <v>16.666666666666668</v>
      </c>
      <c r="D36" s="275">
        <f>абс!D37*100/Лист1!W36</f>
        <v>16.235294117647058</v>
      </c>
      <c r="E36" s="277">
        <f>абс!E37*100/Лист1!X36</f>
        <v>16.07565011820331</v>
      </c>
      <c r="F36" s="278">
        <f>абс!F37*100/Лист1!W36</f>
        <v>32.94117647058823</v>
      </c>
      <c r="G36" s="279">
        <f>абс!G37*100/Лист1!X36</f>
        <v>45.27186761229314</v>
      </c>
      <c r="H36" s="276">
        <f>абс!R37*100/Лист1!W36</f>
        <v>4.470588235294118</v>
      </c>
      <c r="I36" s="277">
        <f>абс!S37*100/Лист1!X36</f>
        <v>3.1914893617021276</v>
      </c>
      <c r="J36" s="278">
        <f>абс!W37*100/Лист1!W36</f>
        <v>7.529411764705882</v>
      </c>
      <c r="K36" s="279">
        <f>абс!X37*100/Лист1!X36</f>
        <v>9.101654846335697</v>
      </c>
      <c r="L36" s="276">
        <f>абс!AC37*100/Лист1!W36</f>
        <v>7.176470588235294</v>
      </c>
      <c r="M36" s="277">
        <f>абс!AD37*100/Лист1!X36</f>
        <v>5.555555555555555</v>
      </c>
      <c r="N36" s="278">
        <f>абс!AE37*100/Лист1!W36</f>
        <v>13.764705882352942</v>
      </c>
      <c r="O36" s="279">
        <f>абс!AF37*100/Лист1!X36</f>
        <v>6.1465721040189125</v>
      </c>
      <c r="P36" s="276">
        <f>абс!AG37*100/Лист1!W36</f>
        <v>1.1764705882352942</v>
      </c>
      <c r="Q36" s="277">
        <f>абс!AH37*100/Лист1!X36</f>
        <v>0.4728132387706856</v>
      </c>
      <c r="R36" s="278">
        <f>абс!AI37*100/Лист1!W36</f>
        <v>8</v>
      </c>
      <c r="S36" s="279">
        <f>абс!AJ37*100/Лист1!X36</f>
        <v>8.628841607565011</v>
      </c>
      <c r="T36" s="276">
        <f>абс!AO37*100/Лист1!W36</f>
        <v>5.411764705882353</v>
      </c>
      <c r="U36" s="277">
        <f>абс!AP37*100/Лист1!X36</f>
        <v>2.8368794326241136</v>
      </c>
      <c r="V36" s="271">
        <f t="shared" si="0"/>
        <v>3.176470588235304</v>
      </c>
      <c r="W36" s="272">
        <f t="shared" si="1"/>
        <v>2.1276595744680975</v>
      </c>
    </row>
    <row r="37" spans="1:23" ht="12.75">
      <c r="A37" s="287" t="s">
        <v>84</v>
      </c>
      <c r="B37" s="289">
        <f>абс!B39*100/Лист1!W40</f>
        <v>12.231404958677686</v>
      </c>
      <c r="C37" s="290">
        <f>абс!C39*100/Лист1!X40</f>
        <v>13.859649122807017</v>
      </c>
      <c r="D37" s="290">
        <f>абс!D39*100/Лист1!W40</f>
        <v>11.735537190082646</v>
      </c>
      <c r="E37" s="291">
        <f>абс!E39*100/Лист1!X40</f>
        <v>13.68421052631579</v>
      </c>
      <c r="F37" s="292">
        <f>абс!F39*100/Лист1!W40</f>
        <v>40.99173553719008</v>
      </c>
      <c r="G37" s="293">
        <f>абс!G39*100/Лист1!X40</f>
        <v>31.403508771929825</v>
      </c>
      <c r="H37" s="289">
        <f>абс!R39*100/Лист1!W40</f>
        <v>1.8181818181818181</v>
      </c>
      <c r="I37" s="291">
        <f>абс!S39*100/Лист1!X40</f>
        <v>2.280701754385965</v>
      </c>
      <c r="J37" s="292">
        <f>абс!W39*100/Лист1!W40</f>
        <v>8.264462809917354</v>
      </c>
      <c r="K37" s="292">
        <f>абс!X39*100/Лист1!X40</f>
        <v>10.526315789473685</v>
      </c>
      <c r="L37" s="289">
        <f>абс!AC39*100/Лист1!W40</f>
        <v>7.768595041322314</v>
      </c>
      <c r="M37" s="291">
        <f>абс!AD39*100/Лист1!X40</f>
        <v>6.491228070175438</v>
      </c>
      <c r="N37" s="292">
        <f>абс!AE39*100/Лист1!W40</f>
        <v>16.363636363636363</v>
      </c>
      <c r="O37" s="293">
        <f>абс!AF39*100/Лист1!X40</f>
        <v>25.789473684210527</v>
      </c>
      <c r="P37" s="289">
        <f>абс!AG39*100/Лист1!W40</f>
        <v>0.1652892561983471</v>
      </c>
      <c r="Q37" s="291">
        <f>абс!AH39*100/Лист1!X40</f>
        <v>0</v>
      </c>
      <c r="R37" s="292">
        <f>абс!AI39*100/Лист1!W40</f>
        <v>8.925619834710744</v>
      </c>
      <c r="S37" s="293">
        <f>абс!AJ39*100/Лист1!X40</f>
        <v>7.192982456140351</v>
      </c>
      <c r="T37" s="289">
        <f>абс!AO39*100/Лист1!W40</f>
        <v>1.6528925619834711</v>
      </c>
      <c r="U37" s="291">
        <f>абс!AP39*100/Лист1!X40</f>
        <v>0.8771929824561403</v>
      </c>
      <c r="V37" s="299">
        <f t="shared" si="0"/>
        <v>1.818181818181813</v>
      </c>
      <c r="W37" s="300">
        <f t="shared" si="1"/>
        <v>1.5789473684210407</v>
      </c>
    </row>
    <row r="38" spans="1:23" ht="12.75">
      <c r="A38" s="288" t="s">
        <v>82</v>
      </c>
      <c r="B38" s="289">
        <f>абс!B42*100/Лист1!W41</f>
        <v>12.653061224489797</v>
      </c>
      <c r="C38" s="290">
        <f>абс!C42*100/Лист1!X41</f>
        <v>10.805300713557594</v>
      </c>
      <c r="D38" s="290">
        <f>абс!D42*100/Лист1!W41</f>
        <v>12.448979591836734</v>
      </c>
      <c r="E38" s="291">
        <f>абс!E42*100/Лист1!X41</f>
        <v>10.805300713557594</v>
      </c>
      <c r="F38" s="292">
        <f>абс!F42*100/Лист1!W41</f>
        <v>42.44897959183673</v>
      </c>
      <c r="G38" s="293">
        <f>абс!G42*100/Лист1!X41</f>
        <v>43.01732925586136</v>
      </c>
      <c r="H38" s="289">
        <f>абс!R42*100/Лист1!W41</f>
        <v>4.081632653061225</v>
      </c>
      <c r="I38" s="291">
        <f>абс!S42*100/Лист1!X41</f>
        <v>3.567787971457696</v>
      </c>
      <c r="J38" s="292">
        <f>абс!W42*100/Лист1!W41</f>
        <v>9.387755102040817</v>
      </c>
      <c r="K38" s="293">
        <f>абс!X42*100/Лист1!X41</f>
        <v>9.785932721712538</v>
      </c>
      <c r="L38" s="289">
        <f>абс!AC42*100/Лист1!W41</f>
        <v>8.877551020408163</v>
      </c>
      <c r="M38" s="291">
        <f>абс!AD42*100/Лист1!X41</f>
        <v>7.6452599388379205</v>
      </c>
      <c r="N38" s="292">
        <f>абс!AE42*100/Лист1!W41</f>
        <v>1.836734693877551</v>
      </c>
      <c r="O38" s="293">
        <f>абс!AF42*100/Лист1!X41</f>
        <v>2.140672782874618</v>
      </c>
      <c r="P38" s="289">
        <f>абс!AG42*100/Лист1!W41</f>
        <v>5.714285714285714</v>
      </c>
      <c r="Q38" s="291">
        <f>абс!AH42*100/Лист1!X41</f>
        <v>5.198776758409786</v>
      </c>
      <c r="R38" s="292">
        <f>абс!AI42*100/Лист1!W41</f>
        <v>6.530612244897959</v>
      </c>
      <c r="S38" s="293">
        <f>абс!AJ42*100/Лист1!X41</f>
        <v>9.378185524974516</v>
      </c>
      <c r="T38" s="289">
        <f>абс!AO42*100/Лист1!W41</f>
        <v>5</v>
      </c>
      <c r="U38" s="291">
        <f>абс!AP42*100/Лист1!X41</f>
        <v>3.363914373088685</v>
      </c>
      <c r="V38" s="299">
        <f t="shared" si="0"/>
        <v>3.4693877551020478</v>
      </c>
      <c r="W38" s="300">
        <f t="shared" si="1"/>
        <v>5.096839959225278</v>
      </c>
    </row>
    <row r="39" spans="1:23" ht="12.75">
      <c r="A39" s="288" t="s">
        <v>83</v>
      </c>
      <c r="B39" s="289">
        <f>абс!B43*100/Лист1!W42</f>
        <v>12.42603550295858</v>
      </c>
      <c r="C39" s="290">
        <f>абс!C43*100/Лист1!X42</f>
        <v>13.694581280788178</v>
      </c>
      <c r="D39" s="290">
        <f>абс!D43*100/Лист1!W42</f>
        <v>12.32741617357002</v>
      </c>
      <c r="E39" s="291">
        <f>абс!E43*100/Лист1!X42</f>
        <v>13.596059113300493</v>
      </c>
      <c r="F39" s="292">
        <f>абс!F43*100/Лист1!W42</f>
        <v>37.57396449704142</v>
      </c>
      <c r="G39" s="293">
        <f>абс!G43*100/Лист1!X42</f>
        <v>39.310344827586206</v>
      </c>
      <c r="H39" s="289">
        <f>абс!R43*100/Лист1!W42</f>
        <v>3.648915187376726</v>
      </c>
      <c r="I39" s="291">
        <f>абс!S43*100/Лист1!X42</f>
        <v>2.561576354679803</v>
      </c>
      <c r="J39" s="292">
        <f>абс!W43*100/Лист1!W42</f>
        <v>10.650887573964496</v>
      </c>
      <c r="K39" s="293">
        <f>абс!X43*100/Лист1!X42</f>
        <v>8.768472906403941</v>
      </c>
      <c r="L39" s="289">
        <f>абс!AC43*100/Лист1!W42</f>
        <v>8.382642998027613</v>
      </c>
      <c r="M39" s="291">
        <f>абс!AD43*100/Лист1!X42</f>
        <v>8.078817733990148</v>
      </c>
      <c r="N39" s="292">
        <f>абс!AE43*100/Лист1!W42</f>
        <v>17.652859960552266</v>
      </c>
      <c r="O39" s="293">
        <f>абс!AF43*100/Лист1!X42</f>
        <v>14.876847290640393</v>
      </c>
      <c r="P39" s="289">
        <f>абс!AG43*100/Лист1!W42</f>
        <v>1.4792899408284024</v>
      </c>
      <c r="Q39" s="291">
        <f>абс!AH43*100/Лист1!X42</f>
        <v>0.6896551724137931</v>
      </c>
      <c r="R39" s="292">
        <f>абс!AI43*100/Лист1!W42</f>
        <v>2.366863905325444</v>
      </c>
      <c r="S39" s="293">
        <f>абс!AJ43*100/Лист1!X42</f>
        <v>4.137931034482759</v>
      </c>
      <c r="T39" s="289">
        <f>абс!AO43*100/Лист1!W42</f>
        <v>2.366863905325444</v>
      </c>
      <c r="U39" s="291">
        <f>абс!AP43*100/Лист1!X42</f>
        <v>2.857142857142857</v>
      </c>
      <c r="V39" s="299">
        <f t="shared" si="0"/>
        <v>3.4516765285995916</v>
      </c>
      <c r="W39" s="300">
        <f t="shared" si="1"/>
        <v>5.024630541871915</v>
      </c>
    </row>
    <row r="40" spans="1:23" ht="12.75">
      <c r="A40" s="284"/>
      <c r="B40" s="42"/>
      <c r="C40" s="62"/>
      <c r="D40" s="62"/>
      <c r="E40" s="99"/>
      <c r="F40" s="116"/>
      <c r="G40" s="75"/>
      <c r="H40" s="42"/>
      <c r="I40" s="99"/>
      <c r="J40" s="116"/>
      <c r="K40" s="75"/>
      <c r="L40" s="42"/>
      <c r="M40" s="99"/>
      <c r="N40" s="116"/>
      <c r="O40" s="75"/>
      <c r="P40" s="42"/>
      <c r="Q40" s="99"/>
      <c r="R40" s="116"/>
      <c r="S40" s="75"/>
      <c r="T40" s="42"/>
      <c r="U40" s="99"/>
      <c r="V40" s="271"/>
      <c r="W40" s="272"/>
    </row>
    <row r="41" spans="1:23" ht="13.5" thickBot="1">
      <c r="A41" s="286" t="s">
        <v>34</v>
      </c>
      <c r="B41" s="280">
        <f>абс!B41*100/Лист1!W38</f>
        <v>14.408497526960188</v>
      </c>
      <c r="C41" s="150">
        <f>абс!C41*100/Лист1!X38</f>
        <v>14.905887064477373</v>
      </c>
      <c r="D41" s="150">
        <f>абс!D41*100/Лист1!W38</f>
        <v>14.20578934565799</v>
      </c>
      <c r="E41" s="267">
        <f>абс!E41*100/Лист1!X38</f>
        <v>14.769723668402083</v>
      </c>
      <c r="F41" s="281">
        <f>абс!F41*100/Лист1!W38</f>
        <v>44.020108651585176</v>
      </c>
      <c r="G41" s="282">
        <f>абс!G41*100/Лист1!X38</f>
        <v>43.315979175010014</v>
      </c>
      <c r="H41" s="280">
        <f>абс!R41*100/Лист1!W38</f>
        <v>4.346063407119112</v>
      </c>
      <c r="I41" s="267">
        <f>абс!S41*100/Лист1!X38</f>
        <v>3.6123348017621146</v>
      </c>
      <c r="J41" s="281">
        <f>абс!W41*100/Лист1!W38</f>
        <v>9.932700883807671</v>
      </c>
      <c r="K41" s="282">
        <f>абс!X41*100/Лист1!X38</f>
        <v>9.539447336804164</v>
      </c>
      <c r="L41" s="280">
        <f>абс!AC41*100/Лист1!W38</f>
        <v>6.778561582745479</v>
      </c>
      <c r="M41" s="267">
        <f>абс!AD41*100/Лист1!X38</f>
        <v>6.303564277132559</v>
      </c>
      <c r="N41" s="281">
        <f>абс!AE41*100/Лист1!W38</f>
        <v>6.494770128922403</v>
      </c>
      <c r="O41" s="282">
        <f>абс!AF41*100/Лист1!X38</f>
        <v>6.896275530636764</v>
      </c>
      <c r="P41" s="280">
        <f>абс!AG41*100/Лист1!W38</f>
        <v>2.5054731208951595</v>
      </c>
      <c r="Q41" s="267">
        <f>абс!AH41*100/Лист1!X38</f>
        <v>2.6912294753704447</v>
      </c>
      <c r="R41" s="281">
        <f>абс!AI41*100/Лист1!W38</f>
        <v>5.732587367226142</v>
      </c>
      <c r="S41" s="282">
        <f>абс!AJ41*100/Лист1!X38</f>
        <v>6.864237084501402</v>
      </c>
      <c r="T41" s="280">
        <f>абс!AO41*100/Лист1!W38</f>
        <v>2.6433146841806536</v>
      </c>
      <c r="U41" s="267">
        <f>абс!AP41*100/Лист1!X38</f>
        <v>2.274729675610733</v>
      </c>
      <c r="V41" s="280">
        <f t="shared" si="0"/>
        <v>3.1379226465580103</v>
      </c>
      <c r="W41" s="267">
        <f t="shared" si="1"/>
        <v>3.596315578694444</v>
      </c>
    </row>
  </sheetData>
  <sheetProtection/>
  <mergeCells count="14">
    <mergeCell ref="H4:I5"/>
    <mergeCell ref="J4:K5"/>
    <mergeCell ref="L4:M5"/>
    <mergeCell ref="N4:O5"/>
    <mergeCell ref="P4:Q5"/>
    <mergeCell ref="R4:S5"/>
    <mergeCell ref="V4:W5"/>
    <mergeCell ref="T4:U5"/>
    <mergeCell ref="A4:A6"/>
    <mergeCell ref="A2:N2"/>
    <mergeCell ref="B4:E4"/>
    <mergeCell ref="B5:C5"/>
    <mergeCell ref="D5:E5"/>
    <mergeCell ref="F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А. Мирошникова</cp:lastModifiedBy>
  <cp:lastPrinted>2017-05-02T05:18:10Z</cp:lastPrinted>
  <dcterms:created xsi:type="dcterms:W3CDTF">2013-04-28T17:57:04Z</dcterms:created>
  <dcterms:modified xsi:type="dcterms:W3CDTF">2018-10-01T05:44:40Z</dcterms:modified>
  <cp:category/>
  <cp:version/>
  <cp:contentType/>
  <cp:contentStatus/>
</cp:coreProperties>
</file>